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25" documentId="13_ncr:1_{F6CB121F-512D-4AA6-A0C1-0FB36C537598}" xr6:coauthVersionLast="47" xr6:coauthVersionMax="47" xr10:uidLastSave="{9F8D2002-20D0-40BB-8194-4531FBCA2F2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<sst xmlns="http://schemas.openxmlformats.org/spreadsheetml/2006/main" count="178595" uniqueCount="39080">
  <si>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</si>
  <si>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</si>
  <si>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</si>
  <si>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</si>
  <si>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</si>
  <si>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</si>
  <si>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</si>
  <si>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</si>
  <si>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</si>
  <si>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</si>
  <si>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</si>
  <si>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</si>
  <si>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</si>
  <si>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</si>
  <si>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</si>
  <si>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</si>
  <si>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</si>
  <si>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</si>
  <si>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</si>
  <si>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</si>
  <si>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</si>
  <si>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</si>
  <si>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</si>
  <si>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</si>
  <si>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</si>
  <si>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</si>
  <si>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</si>
  <si>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</si>
  <si>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</si>
  <si>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</si>
  <si>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</si>
  <si>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</si>
  <si>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</si>
  <si>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</si>
  <si>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</si>
  <si>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</si>
  <si>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</si>
  <si>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</si>
  <si>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</si>
  <si>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</si>
  <si>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</si>
  <si>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</si>
  <si>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</si>
  <si>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</si>
  <si>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</si>
  <si>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</si>
  <si>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</si>
  <si>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</si>
  <si>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</si>
  <si>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</si>
  <si>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</si>
  <si>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</si>
  <si>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</si>
  <si>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</si>
  <si>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</si>
  <si>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</si>
  <si>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</si>
  <si>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</si>
  <si>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</si>
  <si>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</si>
  <si>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</si>
  <si>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</si>
  <si>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</si>
  <si>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</si>
  <si>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</si>
  <si>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</si>
  <si>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</si>
  <si>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</si>
  <si>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</si>
  <si>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</si>
  <si>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</si>
  <si>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</si>
  <si>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</si>
  <si>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</si>
  <si>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</si>
  <si>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</si>
  <si>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</si>
  <si>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</si>
  <si>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</si>
  <si>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</si>
  <si>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</si>
  <si>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</si>
  <si>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</si>
  <si>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</si>
  <si>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</si>
  <si>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</si>
  <si>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</si>
  <si>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</si>
  <si>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</si>
  <si>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</si>
  <si>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</si>
  <si>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</si>
  <si>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</si>
  <si>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</si>
  <si>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</si>
  <si>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</si>
  <si>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</si>
  <si>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</si>
  <si>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</si>
  <si>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</si>
  <si>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</si>
  <si>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</si>
  <si>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</si>
  <si>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</si>
  <si>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</si>
  <si>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</si>
  <si>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</si>
  <si>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</si>
  <si>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</si>
  <si>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</si>
  <si>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</si>
  <si>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</si>
  <si>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</si>
  <si>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</si>
  <si>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</si>
  <si>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</si>
  <si>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</si>
  <si>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</si>
  <si>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</si>
  <si>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</si>
  <si>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</si>
  <si>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</si>
  <si>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</si>
  <si>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</si>
  <si>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</si>
  <si>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</si>
  <si>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</si>
  <si>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</si>
  <si>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</si>
  <si>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</si>
  <si>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</si>
  <si>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</si>
  <si>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</si>
  <si>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</si>
  <si>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</si>
  <si>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</si>
  <si>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</si>
  <si>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</si>
  <si>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</si>
  <si>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</si>
  <si>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</si>
  <si>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</si>
  <si>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</si>
  <si>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</si>
  <si>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</si>
  <si>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</si>
  <si>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</si>
  <si>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</si>
  <si>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</si>
  <si>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</si>
  <si>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</si>
  <si>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</si>
  <si>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</si>
  <si>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</si>
  <si>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</si>
  <si>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</si>
  <si>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</si>
  <si>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</si>
  <si>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</si>
  <si>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</si>
  <si>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</si>
  <si>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</si>
  <si>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</si>
  <si>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</si>
  <si>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</si>
  <si>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</si>
  <si>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</si>
  <si>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</si>
  <si>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</si>
  <si>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</si>
  <si>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</si>
  <si>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</si>
  <si>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</si>
  <si>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</si>
  <si>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</si>
  <si>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</si>
  <si>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</si>
  <si>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</si>
  <si>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</si>
  <si>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</si>
  <si>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</si>
  <si>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</si>
  <si>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</si>
  <si>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</si>
  <si>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</si>
  <si>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</si>
  <si>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</si>
  <si>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</si>
  <si>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</si>
  <si>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</si>
  <si>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</si>
  <si>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</si>
  <si>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</si>
  <si>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</si>
  <si>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</si>
  <si>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</si>
  <si>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</si>
  <si>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</si>
  <si>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</si>
  <si>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</si>
  <si>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</si>
  <si>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</si>
  <si>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</si>
  <si>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</si>
  <si>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</si>
  <si>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</si>
  <si>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</si>
  <si>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</si>
  <si>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</si>
  <si>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</si>
  <si>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</si>
  <si>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</si>
  <si>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</si>
  <si>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</si>
  <si>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</si>
  <si>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</si>
  <si>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</si>
  <si>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</si>
  <si>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</si>
  <si>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</si>
  <si>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</si>
  <si>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</si>
  <si>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</si>
  <si>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</si>
  <si>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</si>
  <si>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</si>
  <si>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</si>
  <si>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</si>
  <si>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</si>
  <si>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</si>
  <si>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</si>
  <si>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</si>
  <si>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</si>
  <si>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</si>
  <si>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</si>
  <si>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</si>
  <si>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</si>
  <si>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</si>
  <si>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</si>
  <si>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</si>
  <si>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</si>
  <si>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</si>
  <si>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</si>
  <si>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</si>
  <si>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</si>
  <si>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</si>
  <si>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</si>
  <si>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</si>
  <si>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</si>
  <si>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</si>
  <si>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</si>
  <si>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</si>
  <si>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</si>
  <si>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</si>
  <si>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</si>
  <si>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</si>
  <si>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</si>
  <si>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</si>
  <si>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</si>
  <si>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</si>
  <si>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</si>
  <si>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</si>
  <si>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</si>
  <si>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</si>
  <si>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</si>
  <si>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</si>
  <si>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</si>
  <si>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</si>
  <si>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</si>
  <si>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</si>
  <si>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</si>
  <si>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</si>
  <si>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</si>
  <si>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</si>
  <si>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</si>
  <si>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</si>
  <si>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</si>
  <si>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</si>
  <si>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</si>
  <si>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</si>
  <si>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</si>
  <si>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</si>
  <si>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</si>
  <si>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</si>
  <si>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</si>
  <si>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</si>
  <si>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</si>
  <si>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</si>
  <si>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</si>
  <si>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</si>
  <si>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</si>
  <si>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</si>
  <si>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</si>
  <si>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</si>
  <si>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</si>
  <si>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</si>
  <si>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</si>
  <si>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</si>
  <si>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</si>
  <si>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</si>
  <si>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</si>
  <si>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</si>
  <si>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</si>
  <si>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</si>
  <si>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</si>
  <si>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</si>
  <si>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</si>
  <si>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</si>
  <si>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</si>
  <si>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</si>
  <si>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</si>
  <si>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</si>
  <si>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</si>
  <si>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</si>
  <si>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</si>
  <si>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</si>
  <si>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</si>
  <si>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</si>
  <si>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</si>
  <si>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</si>
  <si>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</si>
  <si>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</si>
  <si>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</si>
  <si>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</si>
  <si>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</si>
  <si>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</si>
  <si>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</si>
  <si>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</si>
  <si>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</si>
  <si>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</si>
  <si>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</si>
  <si>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</si>
  <si>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</si>
  <si>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</si>
  <si>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</si>
  <si>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</si>
  <si>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</si>
  <si>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</si>
  <si>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</si>
  <si>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</si>
  <si>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</si>
  <si>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</si>
  <si>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</si>
  <si>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</si>
  <si>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</si>
  <si>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</si>
  <si>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</si>
  <si>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</si>
  <si>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</si>
  <si>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</si>
  <si>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</si>
  <si>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</si>
  <si>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</si>
  <si>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</si>
  <si>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</si>
  <si>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</si>
  <si>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</si>
  <si>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</si>
  <si>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</si>
  <si>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</si>
  <si>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</si>
  <si>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</si>
  <si>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</si>
  <si>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</si>
  <si>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</si>
  <si>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</si>
  <si>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</si>
  <si>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</si>
  <si>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</si>
  <si>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</si>
  <si>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</si>
  <si>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</si>
  <si>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</si>
  <si>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</si>
  <si>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</si>
  <si>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</si>
  <si>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</si>
  <si>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</si>
  <si>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</si>
  <si>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</si>
  <si>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</si>
  <si>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</si>
  <si>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</si>
  <si>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</si>
  <si>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</si>
  <si>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</si>
  <si>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</si>
  <si>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</si>
  <si>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</si>
  <si>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</si>
  <si>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</si>
  <si>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</si>
  <si>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</si>
  <si>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</si>
  <si>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</si>
  <si>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</si>
  <si>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</si>
  <si>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</si>
  <si>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</si>
  <si>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</si>
  <si>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</si>
  <si>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</si>
  <si>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</si>
  <si>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</si>
  <si>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</si>
  <si>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</si>
  <si>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</si>
  <si>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</si>
  <si>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</si>
  <si>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</si>
  <si>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</si>
  <si>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</si>
  <si>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</si>
  <si>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</si>
  <si>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</si>
  <si>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</si>
  <si>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</si>
  <si>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</si>
  <si>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</si>
  <si>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</si>
  <si>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</si>
  <si>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</si>
  <si>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</si>
  <si>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</si>
  <si>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</si>
  <si>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</si>
  <si>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</si>
  <si>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</si>
  <si>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</si>
  <si>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</si>
  <si>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</si>
  <si>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</si>
  <si>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</si>
  <si>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</si>
  <si>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</si>
  <si>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</si>
  <si>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</si>
  <si>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</si>
  <si>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</si>
  <si>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</si>
  <si>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</si>
  <si>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</si>
  <si>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</si>
  <si>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</si>
  <si>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</si>
  <si>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</si>
  <si>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</si>
  <si>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</si>
  <si>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</si>
  <si>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</si>
  <si>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</si>
  <si>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</si>
  <si>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</si>
  <si>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</si>
  <si>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</si>
  <si>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</si>
  <si>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</si>
  <si>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</si>
  <si>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</si>
  <si>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</si>
  <si>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</si>
  <si>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</si>
  <si>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</si>
  <si>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</si>
  <si>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</si>
  <si>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</si>
  <si>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</si>
  <si>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</si>
  <si>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</si>
  <si>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</si>
  <si>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</si>
  <si>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</si>
  <si>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</si>
  <si>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</si>
  <si>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</si>
  <si>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</si>
  <si>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</si>
  <si>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</si>
  <si>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</si>
  <si>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</si>
  <si>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</si>
  <si>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</si>
  <si>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</si>
  <si>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</si>
  <si>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</si>
  <si>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</si>
  <si>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</si>
  <si>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</si>
  <si>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</si>
  <si>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</si>
  <si>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</si>
  <si>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</si>
  <si>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</si>
  <si>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</si>
  <si>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</si>
  <si>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</si>
  <si>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</si>
  <si>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</si>
  <si>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</si>
  <si>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</si>
  <si>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</si>
  <si>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</si>
  <si>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</si>
  <si>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</si>
  <si>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</si>
  <si>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</si>
  <si>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</si>
  <si>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</si>
  <si>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</si>
  <si>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</si>
  <si>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</si>
  <si>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</si>
  <si>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</si>
  <si>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</si>
  <si>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</si>
  <si>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</si>
  <si>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</si>
  <si>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</si>
  <si>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</si>
  <si>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</si>
  <si>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</si>
  <si>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</si>
  <si>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</si>
  <si>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</si>
  <si>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</si>
  <si>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</si>
  <si>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</si>
  <si>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</si>
  <si>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</si>
  <si>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</si>
  <si>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</si>
  <si>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</si>
  <si>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</si>
  <si>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</si>
  <si>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</si>
  <si>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</si>
  <si>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</si>
  <si>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</si>
  <si>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</si>
  <si>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</si>
  <si>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</si>
  <si>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</si>
  <si>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</si>
  <si>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</si>
  <si>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</si>
  <si>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</si>
  <si>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</si>
  <si>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</si>
  <si>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</si>
  <si>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</si>
  <si>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</si>
  <si>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</si>
  <si>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</si>
  <si>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</si>
  <si>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</si>
  <si>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</si>
  <si>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</si>
  <si>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</si>
  <si>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</si>
  <si>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</si>
  <si>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</si>
  <si>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</si>
  <si>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</si>
  <si>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</si>
  <si>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</si>
  <si>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</si>
  <si>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</si>
  <si>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</si>
  <si>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</si>
  <si>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</si>
  <si>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</si>
  <si>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</si>
  <si>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</si>
  <si>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</si>
  <si>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</si>
  <si>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</si>
  <si>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</si>
  <si>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</si>
  <si>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</si>
  <si>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</si>
  <si>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</si>
  <si>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</si>
  <si>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</si>
  <si>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</si>
  <si>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</si>
  <si>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</si>
  <si>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</si>
  <si>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</si>
  <si>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</si>
  <si>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</si>
  <si>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</si>
  <si>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</si>
  <si>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</si>
  <si>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</si>
  <si>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</si>
  <si>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</si>
  <si>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</si>
  <si>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</si>
  <si>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</si>
  <si>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</si>
  <si>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</si>
  <si>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</si>
  <si>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</si>
  <si>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</si>
  <si>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</si>
  <si>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</si>
  <si>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</si>
  <si>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</si>
  <si>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</si>
  <si>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</si>
  <si>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</si>
  <si>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</si>
  <si>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</si>
  <si>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</si>
  <si>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</si>
  <si>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</si>
  <si>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</si>
  <si>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</si>
  <si>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</si>
  <si>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</si>
  <si>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</si>
  <si>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</si>
  <si>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</si>
  <si>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</si>
  <si>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</si>
  <si>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</si>
  <si>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</si>
  <si>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</si>
  <si>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</si>
  <si>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</si>
  <si>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</si>
  <si>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</si>
  <si>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</si>
  <si>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</si>
  <si>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</si>
  <si>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</si>
  <si>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</si>
  <si>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</si>
  <si>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</si>
  <si>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</si>
  <si>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</si>
  <si>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</si>
  <si>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</si>
  <si>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</si>
  <si>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</si>
  <si>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</si>
  <si>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</si>
  <si>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</si>
  <si>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</si>
  <si>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</si>
  <si>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</si>
  <si>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</si>
  <si>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</si>
  <si>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</si>
  <si>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</si>
  <si>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</si>
  <si>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</si>
  <si>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</si>
  <si>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</si>
  <si>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</si>
  <si>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</si>
  <si>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</si>
  <si>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</si>
  <si>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</si>
  <si>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</si>
  <si>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</si>
  <si>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</si>
  <si>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</si>
  <si>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</si>
  <si>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</si>
  <si>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</si>
  <si>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</si>
  <si>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</si>
  <si>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</si>
  <si>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</si>
  <si>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</si>
  <si>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</si>
  <si>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</si>
  <si>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</si>
  <si>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</si>
  <si>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</si>
  <si>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</si>
  <si>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</si>
  <si>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</si>
  <si>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</si>
  <si>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</si>
  <si>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</si>
  <si>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</si>
  <si>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</si>
  <si>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</si>
  <si>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</si>
  <si>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</si>
  <si>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</si>
  <si>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</si>
  <si>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</si>
  <si>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</si>
  <si>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</si>
  <si>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</si>
  <si>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</si>
  <si>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</si>
  <si>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</si>
  <si>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</si>
  <si>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</si>
  <si>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</si>
  <si>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</si>
  <si>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</si>
  <si>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</si>
  <si>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</si>
  <si>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</si>
  <si>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</si>
  <si>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</si>
  <si>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</si>
  <si>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</si>
  <si>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</si>
  <si>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</si>
  <si>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</si>
  <si>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</si>
  <si>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</si>
  <si>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</si>
  <si>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</si>
  <si>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</si>
  <si>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</si>
  <si>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</si>
  <si>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</si>
  <si>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</si>
  <si>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</si>
  <si>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</si>
  <si>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</si>
  <si>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</si>
  <si>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</si>
  <si>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</si>
  <si>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</si>
  <si>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</si>
  <si>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</si>
  <si>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</si>
  <si>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</si>
  <si>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</si>
  <si>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</si>
  <si>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</si>
  <si>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</si>
  <si>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</si>
  <si>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</si>
  <si>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</si>
  <si>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</si>
  <si>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</si>
  <si>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</si>
  <si>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</si>
  <si>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</si>
  <si>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</si>
  <si>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</si>
  <si>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</si>
  <si>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</si>
  <si>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</si>
  <si>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</si>
  <si>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</si>
  <si>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</si>
  <si>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</si>
  <si>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</si>
  <si>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</si>
  <si>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</si>
  <si>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</si>
  <si>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</si>
  <si>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</si>
  <si>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</si>
  <si>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</si>
  <si>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</si>
  <si>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</si>
  <si>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</si>
  <si>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</si>
  <si>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</si>
  <si>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</si>
  <si>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</si>
  <si>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</si>
  <si>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</si>
  <si>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</si>
  <si>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</si>
  <si>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</si>
  <si>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</si>
  <si>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</si>
  <si>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</si>
  <si>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</si>
  <si>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</si>
  <si>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</si>
  <si>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</si>
  <si>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</si>
  <si>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</si>
  <si>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</si>
  <si>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</si>
  <si>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</si>
  <si>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</si>
  <si>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</si>
  <si>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</si>
  <si>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</si>
  <si>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</si>
  <si>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</si>
  <si>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</si>
  <si>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</si>
  <si>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</si>
  <si>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</si>
  <si>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</si>
  <si>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</si>
  <si>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</si>
  <si>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</si>
  <si>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</si>
  <si>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</si>
  <si>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</si>
  <si>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</si>
  <si>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</si>
  <si>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</si>
  <si>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</si>
  <si>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</si>
  <si>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</si>
  <si>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</si>
  <si>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</si>
  <si>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</si>
  <si>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</si>
  <si>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</si>
  <si>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</si>
  <si>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</si>
  <si>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</si>
  <si>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</si>
  <si>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</si>
  <si>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</si>
  <si>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</si>
  <si>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</si>
  <si>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</si>
  <si>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</si>
  <si>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</si>
  <si>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</si>
  <si>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</si>
  <si>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</si>
  <si>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</si>
  <si>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</si>
  <si>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</si>
  <si>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</si>
  <si>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</si>
  <si>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</si>
  <si>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</si>
  <si>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</si>
  <si>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</si>
  <si>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</si>
  <si>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</si>
  <si>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</si>
  <si>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</si>
  <si>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</si>
  <si>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</si>
  <si>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</si>
  <si>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</si>
  <si>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</si>
  <si>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</si>
  <si>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</si>
  <si>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</si>
  <si>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</si>
  <si>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</si>
  <si>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</si>
  <si>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</si>
  <si>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</si>
  <si>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</si>
  <si>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</si>
  <si>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</si>
  <si>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</si>
  <si>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</si>
  <si>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</si>
  <si>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</si>
  <si>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</si>
  <si>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</si>
  <si>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</si>
  <si>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</si>
  <si>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</si>
  <si>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</si>
  <si>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</si>
  <si>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</si>
  <si>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</si>
  <si>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</si>
  <si>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</si>
  <si>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</si>
  <si>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</si>
  <si>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</si>
  <si>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</si>
  <si>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</si>
  <si>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</si>
  <si>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</si>
  <si>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</si>
  <si>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</si>
  <si>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</si>
  <si>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</si>
  <si>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</si>
  <si>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</si>
  <si>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</si>
  <si>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</si>
  <si>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</si>
  <si>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</si>
  <si>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</si>
  <si>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</si>
  <si>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</si>
  <si>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</si>
  <si>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</si>
  <si>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</si>
  <si>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</si>
  <si>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</si>
  <si>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</si>
  <si>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</si>
  <si>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</si>
  <si>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</si>
  <si>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</si>
  <si>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</si>
  <si>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</si>
  <si>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</si>
  <si>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</si>
  <si>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</si>
  <si>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</si>
  <si>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</si>
  <si>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</si>
  <si>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</si>
  <si>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</si>
  <si>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</si>
  <si>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</si>
  <si>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</si>
  <si>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</si>
  <si>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</si>
  <si>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</si>
  <si>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</si>
  <si>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</si>
  <si>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</si>
  <si>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</si>
  <si>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</si>
  <si>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</si>
  <si>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</si>
  <si>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</si>
  <si>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</si>
  <si>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</si>
  <si>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</si>
  <si>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</si>
  <si>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</si>
  <si>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</si>
  <si>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</si>
  <si>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</si>
  <si>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</si>
  <si>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</si>
  <si>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</si>
  <si>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</si>
  <si>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</si>
  <si>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</si>
  <si>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</si>
  <si>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</si>
  <si>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</si>
  <si>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</si>
  <si>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</si>
  <si>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</si>
  <si>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</si>
  <si>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</si>
  <si>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</si>
  <si>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</si>
  <si>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</si>
  <si>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</si>
  <si>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</si>
  <si>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</si>
  <si>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</si>
  <si>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</si>
  <si>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</si>
  <si>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</si>
  <si>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</si>
  <si>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</si>
  <si>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</si>
  <si>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</si>
  <si>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</si>
  <si>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</si>
  <si>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</si>
  <si>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</si>
  <si>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</si>
  <si>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</si>
  <si>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</si>
  <si>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</si>
  <si>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</si>
  <si>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</si>
  <si>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</si>
  <si>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</si>
  <si>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</si>
  <si>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</si>
  <si>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</si>
  <si>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</si>
  <si>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</si>
  <si>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</si>
  <si>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</si>
  <si>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</si>
  <si>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</si>
  <si>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</si>
  <si>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</si>
  <si>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</si>
  <si>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</si>
  <si>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</si>
  <si>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</si>
  <si>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</si>
  <si>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</si>
  <si>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</si>
  <si>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</si>
  <si>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</si>
  <si>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</si>
  <si>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</si>
  <si>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</si>
  <si>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</si>
  <si>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</si>
  <si>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</si>
  <si>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</si>
  <si>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</si>
  <si>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</si>
  <si>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</si>
  <si>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</si>
  <si>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</si>
  <si>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</si>
  <si>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</si>
  <si>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</si>
  <si>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</si>
  <si>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</si>
  <si>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</si>
  <si>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</si>
  <si>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</si>
  <si>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</si>
  <si>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</si>
  <si>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</si>
  <si>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</si>
  <si>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</si>
  <si>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</si>
  <si>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</si>
  <si>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</si>
  <si>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</si>
  <si>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</si>
  <si>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</si>
  <si>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</si>
  <si>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</si>
  <si>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</si>
  <si>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</si>
  <si>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</si>
  <si>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</si>
  <si>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</si>
  <si>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</si>
  <si>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</si>
  <si>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</si>
  <si>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</si>
  <si>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</si>
  <si>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</si>
  <si>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</si>
  <si>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</si>
  <si>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</si>
  <si>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</si>
  <si>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</si>
  <si>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</si>
  <si>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</si>
  <si>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</si>
  <si>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</si>
  <si>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</si>
  <si>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</si>
  <si>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</si>
  <si>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</si>
  <si>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</si>
  <si>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</si>
  <si>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</si>
  <si>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</si>
  <si>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</si>
  <si>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</si>
  <si>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</si>
  <si>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</si>
  <si>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</si>
  <si>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</si>
  <si>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</si>
  <si>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</si>
  <si>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</si>
  <si>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</si>
  <si>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</si>
  <si>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</si>
  <si>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</si>
  <si>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</si>
  <si>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</si>
  <si>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</si>
  <si>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</si>
  <si>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</si>
  <si>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</si>
  <si>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</si>
  <si>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</si>
  <si>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</si>
  <si>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</si>
  <si>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</si>
  <si>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</si>
  <si>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</si>
  <si>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</si>
  <si>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</si>
  <si>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</si>
  <si>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</si>
  <si>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</si>
  <si>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</si>
  <si>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</si>
  <si>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</si>
  <si>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</si>
  <si>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</si>
  <si>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</si>
  <si>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</si>
  <si>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</si>
  <si>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</si>
  <si>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</si>
  <si>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</si>
  <si>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</si>
  <si>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</si>
  <si>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</si>
  <si>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</si>
  <si>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</si>
  <si>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</si>
  <si>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</si>
  <si>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</si>
  <si>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</si>
  <si>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</si>
  <si>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</si>
  <si>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</si>
  <si>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</si>
  <si>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</si>
  <si>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</si>
  <si>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</si>
  <si>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</si>
  <si>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</si>
  <si>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</si>
  <si>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</si>
  <si>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</si>
  <si>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</si>
  <si>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</si>
  <si>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</si>
  <si>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</si>
  <si>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</si>
  <si>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</si>
  <si>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</si>
  <si>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</si>
  <si>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</si>
  <si>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</si>
  <si>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</si>
  <si>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</si>
  <si>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</si>
  <si>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</si>
  <si>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</si>
  <si>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</si>
  <si>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</si>
  <si>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</si>
  <si>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</si>
  <si>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</si>
  <si>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</si>
  <si>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</si>
  <si>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</si>
  <si>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</si>
  <si>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</si>
  <si>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</si>
  <si>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</si>
  <si>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</si>
  <si>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</si>
  <si>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</si>
  <si>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</si>
  <si>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</si>
  <si>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</si>
  <si>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</si>
  <si>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</si>
  <si>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</si>
  <si>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</si>
  <si>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</si>
  <si>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</si>
  <si>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</si>
  <si>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</si>
  <si>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</si>
  <si>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</si>
  <si>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</si>
  <si>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</si>
  <si>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</si>
  <si>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</si>
  <si>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</si>
  <si>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</si>
  <si>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</si>
  <si>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</si>
  <si>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</si>
  <si>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</si>
  <si>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</si>
  <si>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</si>
  <si>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</si>
  <si>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</si>
  <si>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</si>
  <si>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</si>
  <si>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</si>
  <si>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</si>
  <si>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</si>
  <si>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</si>
  <si>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</si>
  <si>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</si>
  <si>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</si>
  <si>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</si>
  <si>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</si>
  <si>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</si>
  <si>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</si>
  <si>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</si>
  <si>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</si>
  <si>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</si>
  <si>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</si>
  <si>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</si>
  <si>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</si>
  <si>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</si>
  <si>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</si>
  <si>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</si>
  <si>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</si>
  <si>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</si>
  <si>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</si>
  <si>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</si>
  <si>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</si>
  <si>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</si>
  <si>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</si>
  <si>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</si>
  <si>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</si>
  <si>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</si>
  <si>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</si>
  <si>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</si>
  <si>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</si>
  <si>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</si>
  <si>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</si>
  <si>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</si>
  <si>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</si>
  <si>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</si>
  <si>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</si>
  <si>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</si>
  <si>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</si>
  <si>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</si>
  <si>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</si>
  <si>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</si>
  <si>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</si>
  <si>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</si>
  <si>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</si>
  <si>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</si>
  <si>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</si>
  <si>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</si>
  <si>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</si>
  <si>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</si>
  <si>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</si>
  <si>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</si>
  <si>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</si>
  <si>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</si>
  <si>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</si>
  <si>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</si>
  <si>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</si>
  <si>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</si>
  <si>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</si>
  <si>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</si>
  <si>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</si>
  <si>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</si>
  <si>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</si>
  <si>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</si>
  <si>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</si>
  <si>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</si>
  <si>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</si>
  <si>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</si>
  <si>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</si>
  <si>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</si>
  <si>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</si>
  <si>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</si>
  <si>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</si>
  <si>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</si>
  <si>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</si>
  <si>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</si>
  <si>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</si>
  <si>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</si>
  <si>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</si>
  <si>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</si>
  <si>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</si>
  <si>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</si>
  <si>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</si>
  <si>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</si>
  <si>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</si>
  <si>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</si>
  <si>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</si>
  <si>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</si>
  <si>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</si>
  <si>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</si>
  <si>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</si>
  <si>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</si>
  <si>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</si>
  <si>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</si>
  <si>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</si>
  <si>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</si>
  <si>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</si>
  <si>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</si>
  <si>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</si>
  <si>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</si>
  <si>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</si>
  <si>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</si>
  <si>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</si>
  <si>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</si>
  <si>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</si>
  <si>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</si>
  <si>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</si>
  <si>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</si>
  <si>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</si>
  <si>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</si>
  <si>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</si>
  <si>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</si>
  <si>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</si>
  <si>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</si>
  <si>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</si>
  <si>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</si>
  <si>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</si>
  <si>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</si>
  <si>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</si>
  <si>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</si>
  <si>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</si>
  <si>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</si>
  <si>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</si>
  <si>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</si>
  <si>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</si>
  <si>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</si>
  <si>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</si>
  <si>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</si>
  <si>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</si>
  <si>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</si>
  <si>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</si>
  <si>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</si>
  <si>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</si>
  <si>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</si>
  <si>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</si>
  <si>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</si>
  <si>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</si>
  <si>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</si>
  <si>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</si>
  <si>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</si>
  <si>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</si>
  <si>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</si>
  <si>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</si>
  <si>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</si>
  <si>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</si>
  <si>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</si>
  <si>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</si>
  <si>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</si>
  <si>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</si>
  <si>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</si>
  <si>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</si>
  <si>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</si>
  <si>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</si>
  <si>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</si>
  <si>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</si>
  <si>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</si>
  <si>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</si>
  <si>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</si>
  <si>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</si>
  <si>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</si>
  <si>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</si>
  <si>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</si>
  <si>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</si>
  <si>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</si>
  <si>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</si>
  <si>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</si>
  <si>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</si>
  <si>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</si>
  <si>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</si>
  <si>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</si>
  <si>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</si>
  <si>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</si>
  <si>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</si>
  <si>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</si>
  <si>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</si>
  <si>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</si>
  <si>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</si>
  <si>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</si>
  <si>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</si>
  <si>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</si>
  <si>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</si>
  <si>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</si>
  <si>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</si>
  <si>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</si>
  <si>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</si>
  <si>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</si>
  <si>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</si>
  <si>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</si>
  <si>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</si>
  <si>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</si>
  <si>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</si>
  <si>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</si>
  <si>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</si>
  <si>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</si>
  <si>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</si>
  <si>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</si>
  <si>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</si>
  <si>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</si>
  <si>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</si>
  <si>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</si>
  <si>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</si>
  <si>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</si>
  <si>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</si>
  <si>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</si>
  <si>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</si>
  <si>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</si>
  <si>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</si>
  <si>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</si>
  <si>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</si>
  <si>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</si>
  <si>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</si>
  <si>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</si>
  <si>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</si>
  <si>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</si>
  <si>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</si>
  <si>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</si>
  <si>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</si>
  <si>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</si>
  <si>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</si>
  <si>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</si>
  <si>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</si>
  <si>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</si>
  <si>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</si>
  <si>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</si>
  <si>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</si>
  <si>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</si>
  <si>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</si>
  <si>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</si>
  <si>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</si>
  <si>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</si>
  <si>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</si>
  <si>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</si>
  <si>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</si>
  <si>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</si>
  <si>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</si>
  <si>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</si>
  <si>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</si>
  <si>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</si>
  <si>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</si>
  <si>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</si>
  <si>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</si>
  <si>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</si>
  <si>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</si>
  <si>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</si>
  <si>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</si>
  <si>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</si>
  <si>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</si>
  <si>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</si>
  <si>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</si>
  <si>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</si>
  <si>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</si>
  <si>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</si>
  <si>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</si>
  <si>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</si>
  <si>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</si>
  <si>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</si>
  <si>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</si>
  <si>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</si>
  <si>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</si>
  <si>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</si>
  <si>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</si>
  <si>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</si>
  <si>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</si>
  <si>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</si>
  <si>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</si>
  <si>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</si>
  <si>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</si>
  <si>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</si>
  <si>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</si>
  <si>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</si>
  <si>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</si>
  <si>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</si>
  <si>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</si>
  <si>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</si>
  <si>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</si>
  <si>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</si>
  <si>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</si>
  <si>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</si>
  <si>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</si>
  <si>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</si>
  <si>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</si>
  <si>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</si>
  <si>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</si>
  <si>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</si>
  <si>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</si>
  <si>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</si>
  <si>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</si>
  <si>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</si>
  <si>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</si>
  <si>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</si>
  <si>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</si>
  <si>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</si>
  <si>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</si>
  <si>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</si>
  <si>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</si>
  <si>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</si>
  <si>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</si>
  <si>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</si>
  <si>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</si>
  <si>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</si>
  <si>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</si>
  <si>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</si>
  <si>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</si>
  <si>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</si>
  <si>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</si>
  <si>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</si>
  <si>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</si>
  <si>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</si>
  <si>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</si>
  <si>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</si>
  <si>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</si>
  <si>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</si>
  <si>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</si>
  <si>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</si>
  <si>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</si>
  <si>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</si>
  <si>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</si>
  <si>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</si>
  <si>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</si>
  <si>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</si>
  <si>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</si>
  <si>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</si>
  <si>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</si>
  <si>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</si>
  <si>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</si>
  <si>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</si>
  <si>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</si>
  <si>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</si>
  <si>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</si>
  <si>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</si>
  <si>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</si>
  <si>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</si>
  <si>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</si>
  <si>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</si>
  <si>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</si>
  <si>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</si>
  <si>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</si>
  <si>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</si>
  <si>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</si>
  <si>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</si>
  <si>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</si>
  <si>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</si>
  <si>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</si>
  <si>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</si>
  <si>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</si>
  <si>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</si>
  <si>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</si>
  <si>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</si>
  <si>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</si>
  <si>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</si>
  <si>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</si>
  <si>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</si>
  <si>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</si>
  <si>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</si>
  <si>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</si>
  <si>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</si>
  <si>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</si>
  <si>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</si>
  <si>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</si>
  <si>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</si>
  <si>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</si>
  <si>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</si>
  <si>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</si>
  <si>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</si>
  <si>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</si>
  <si>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</si>
  <si>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</si>
  <si>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</si>
  <si>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</si>
  <si>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</si>
  <si>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</si>
  <si>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</si>
  <si>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</si>
  <si>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</si>
  <si>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</si>
  <si>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</si>
  <si>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</si>
  <si>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</si>
  <si>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</si>
  <si>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</si>
  <si>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</si>
  <si>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</si>
  <si>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</si>
  <si>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</si>
  <si>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</si>
  <si>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</si>
  <si>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</si>
  <si>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</si>
  <si>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</si>
  <si>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</si>
  <si>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</si>
  <si>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</si>
  <si>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</si>
  <si>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</si>
  <si>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</si>
  <si>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</si>
  <si>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</si>
  <si>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</si>
  <si>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</si>
  <si>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</si>
  <si>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</si>
  <si>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</si>
  <si>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</si>
  <si>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</si>
  <si>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</si>
  <si>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</si>
  <si>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</si>
  <si>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</si>
  <si>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</si>
  <si>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</si>
  <si>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</si>
  <si>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</si>
  <si>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</si>
  <si>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</si>
  <si>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</si>
  <si>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</si>
  <si>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</si>
  <si>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</si>
  <si>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</si>
  <si>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</si>
  <si>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</si>
  <si>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</si>
  <si>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</si>
  <si>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</si>
  <si>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</si>
  <si>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</si>
  <si>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</si>
  <si>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</si>
  <si>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</si>
  <si>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</si>
  <si>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</si>
  <si>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</si>
  <si>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</si>
  <si>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</si>
  <si>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</si>
  <si>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</si>
  <si>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</si>
  <si>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</si>
  <si>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</si>
  <si>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</si>
  <si>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</si>
  <si>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</si>
  <si>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</si>
  <si>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</si>
  <si>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</si>
  <si>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</si>
  <si>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</si>
  <si>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</si>
  <si>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</si>
  <si>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</si>
  <si>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</si>
  <si>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</si>
  <si>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</si>
  <si>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</si>
  <si>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</si>
  <si>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</si>
  <si>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</si>
  <si>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</si>
  <si>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</si>
  <si>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</si>
  <si>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</si>
  <si>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</si>
  <si>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</si>
  <si>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</si>
  <si>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</si>
  <si>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</si>
  <si>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</si>
  <si>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</si>
  <si>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</si>
  <si>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</si>
  <si>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</si>
  <si>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</si>
  <si>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</si>
  <si>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</si>
  <si>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</si>
  <si>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</si>
  <si>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</si>
  <si>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</si>
  <si>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</si>
  <si>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</si>
  <si>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</si>
  <si>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</si>
  <si>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</si>
  <si>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</si>
  <si>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</si>
  <si>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</si>
  <si>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</si>
  <si>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</si>
  <si>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</si>
  <si>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</si>
  <si>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</si>
  <si>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</si>
  <si>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</si>
  <si>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</si>
  <si>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</si>
  <si>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</si>
  <si>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</si>
  <si>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</si>
  <si>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</si>
  <si>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</si>
  <si>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</si>
  <si>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</si>
  <si>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</si>
  <si>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</si>
  <si>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</si>
  <si>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</si>
  <si>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</si>
  <si>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</si>
  <si>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</si>
  <si>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</si>
  <si>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</si>
  <si>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</si>
  <si>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</si>
  <si>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</si>
  <si>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</si>
  <si>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</si>
  <si>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</si>
  <si>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</si>
  <si>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</si>
  <si>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</si>
  <si>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</si>
  <si>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</si>
  <si>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</si>
  <si>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</si>
  <si>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</si>
  <si>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</si>
  <si>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</si>
  <si>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</si>
  <si>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</si>
  <si>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</si>
  <si>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</si>
  <si>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</si>
  <si>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</si>
  <si>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</si>
  <si>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</si>
  <si>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</si>
  <si>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</si>
  <si>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</si>
  <si>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</si>
  <si>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</si>
  <si>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</si>
  <si>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</si>
  <si>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</si>
  <si>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</si>
  <si>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</si>
  <si>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</si>
  <si>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</si>
  <si>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</si>
  <si>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</si>
  <si>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</si>
  <si>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</si>
  <si>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</si>
  <si>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</si>
  <si>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</si>
  <si>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</si>
  <si>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</si>
  <si>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</si>
  <si>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</si>
  <si>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</si>
  <si>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</si>
  <si>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</si>
  <si>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</si>
  <si>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</si>
  <si>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</si>
  <si>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</si>
  <si>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</si>
  <si>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</si>
  <si>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</si>
  <si>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</si>
  <si>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</si>
  <si>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</si>
  <si>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</si>
  <si>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</si>
  <si>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</si>
  <si>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</si>
  <si>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</si>
  <si>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</si>
  <si>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</si>
  <si>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</si>
  <si>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</si>
  <si>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</si>
  <si>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</si>
  <si>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</si>
  <si>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</si>
  <si>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</si>
  <si>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</si>
  <si>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</si>
  <si>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</si>
  <si>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</si>
  <si>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</si>
  <si>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</si>
  <si>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</si>
  <si>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</si>
  <si>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</si>
  <si>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</si>
  <si>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</si>
  <si>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</si>
  <si>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</si>
  <si>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</si>
  <si>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</si>
  <si>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</si>
  <si>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</si>
  <si>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</si>
  <si>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</si>
  <si>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</si>
  <si>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</si>
  <si>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</si>
  <si>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</si>
  <si>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</si>
  <si>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</si>
  <si>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</si>
  <si>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</si>
  <si>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</si>
  <si>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</si>
  <si>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</si>
  <si>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</si>
  <si>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</si>
  <si>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</si>
  <si>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</si>
  <si>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</si>
  <si>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</si>
  <si>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</si>
  <si>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</si>
  <si>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</si>
  <si>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</si>
  <si>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</si>
  <si>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</si>
  <si>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</si>
  <si>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</si>
  <si>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</si>
  <si>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</si>
  <si>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</si>
  <si>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</si>
  <si>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</si>
  <si>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</si>
  <si>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</si>
  <si>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</si>
  <si>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</si>
  <si>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</si>
  <si>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</si>
  <si>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</si>
  <si>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</si>
  <si>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</si>
  <si>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</si>
  <si>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</si>
  <si>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</si>
  <si>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</si>
  <si>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</si>
  <si>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</si>
  <si>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</si>
  <si>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</si>
  <si>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</si>
  <si>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</si>
  <si>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</si>
  <si>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</si>
  <si>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</si>
  <si>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</si>
  <si>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</si>
  <si>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</si>
  <si>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</si>
  <si>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</si>
  <si>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</si>
  <si>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</si>
  <si>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</si>
  <si>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</si>
  <si>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</si>
  <si>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</si>
  <si>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</si>
  <si>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</si>
  <si>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</si>
  <si>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</si>
  <si>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</si>
  <si>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</si>
  <si>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</si>
  <si>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</si>
  <si>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</si>
  <si>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</si>
  <si>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</si>
  <si>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</si>
  <si>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</si>
  <si>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</si>
  <si>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</si>
  <si>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</si>
  <si>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</si>
  <si>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</si>
  <si>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</si>
  <si>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</si>
  <si>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</si>
  <si>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</si>
  <si>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</si>
  <si>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</si>
  <si>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</si>
  <si>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</si>
  <si>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</si>
  <si>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</si>
  <si>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</si>
  <si>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</si>
  <si>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</si>
  <si>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</si>
  <si>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</si>
  <si>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</si>
  <si>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</si>
  <si>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</si>
  <si>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</si>
  <si>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</si>
  <si>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</si>
  <si>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</si>
  <si>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</si>
  <si>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</si>
  <si>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</si>
  <si>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</si>
  <si>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</si>
  <si>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</si>
  <si>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</si>
  <si>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</si>
  <si>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</si>
  <si>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</si>
  <si>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</si>
  <si>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</si>
  <si>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</si>
  <si>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</si>
  <si>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</si>
  <si>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</si>
  <si>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</si>
  <si>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</si>
  <si>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</si>
  <si>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</si>
  <si>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</si>
  <si>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</si>
  <si>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</si>
  <si>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</si>
  <si>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</si>
  <si>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</si>
  <si>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</si>
  <si>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</si>
  <si>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</si>
  <si>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</si>
  <si>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</si>
  <si>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</si>
  <si>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</si>
  <si>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</si>
  <si>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</si>
  <si>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</si>
  <si>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</si>
  <si>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</si>
  <si>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</si>
  <si>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</si>
  <si>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</si>
  <si>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</si>
  <si>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</si>
  <si>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</si>
  <si>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</si>
  <si>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</si>
  <si>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</si>
  <si>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</si>
  <si>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</si>
  <si>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</si>
  <si>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</si>
  <si>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</si>
  <si>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</si>
  <si>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</si>
  <si>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</si>
  <si>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</si>
  <si>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</si>
  <si>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</si>
  <si>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</si>
  <si>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</si>
  <si>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</si>
  <si>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</si>
  <si>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</si>
  <si>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</si>
  <si>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</si>
  <si>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</si>
  <si>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</si>
  <si>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</si>
  <si>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</si>
  <si>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</si>
  <si>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</si>
  <si>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</si>
  <si>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</si>
  <si>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</si>
  <si>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</si>
  <si>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</si>
  <si>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</si>
  <si>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</si>
  <si>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</si>
  <si>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</si>
  <si>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</si>
  <si>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</si>
  <si>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</si>
  <si>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</si>
  <si>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</si>
  <si>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</si>
  <si>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</si>
  <si>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</si>
  <si>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</si>
  <si>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</si>
  <si>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</si>
  <si>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</si>
  <si>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</si>
  <si>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</si>
  <si>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</si>
  <si>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</si>
  <si>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</si>
  <si>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</si>
  <si>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</si>
  <si>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</si>
  <si>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</si>
  <si>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</si>
  <si>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</si>
  <si>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</si>
  <si>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</si>
  <si>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</si>
  <si>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</si>
  <si>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</si>
  <si>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</si>
  <si>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</si>
  <si>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</si>
  <si>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</si>
  <si>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</si>
  <si>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</si>
  <si>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</si>
  <si>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</si>
  <si>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</si>
  <si>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</si>
  <si>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</si>
  <si>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</si>
  <si>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</si>
  <si>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</si>
  <si>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</si>
  <si>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</si>
  <si>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</si>
  <si>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</si>
  <si>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</si>
  <si>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</si>
  <si>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</si>
  <si>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</si>
  <si>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</si>
  <si>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</si>
  <si>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</si>
  <si>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</si>
  <si>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</si>
  <si>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</si>
  <si>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</si>
  <si>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</si>
  <si>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</si>
  <si>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</si>
  <si>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</si>
  <si>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</si>
  <si>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</si>
  <si>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</si>
  <si>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</si>
  <si>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</si>
  <si>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</si>
  <si>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</si>
  <si>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</si>
  <si>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</si>
  <si>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</si>
  <si>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</si>
  <si>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</si>
  <si>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</si>
  <si>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</si>
  <si>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</si>
  <si>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</si>
  <si>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</si>
  <si>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</si>
  <si>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</si>
  <si>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</si>
  <si>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</si>
  <si>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</si>
  <si>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</si>
  <si>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</si>
  <si>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</si>
  <si>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</si>
  <si>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</si>
  <si>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</si>
  <si>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</si>
  <si>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</si>
  <si>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</si>
  <si>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</si>
  <si>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</si>
  <si>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</si>
  <si>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</si>
  <si>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</si>
  <si>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</si>
  <si>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</si>
  <si>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</si>
  <si>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</si>
  <si>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</si>
  <si>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</si>
  <si>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</si>
  <si>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</si>
  <si>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</si>
  <si>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</si>
  <si>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</si>
  <si>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</si>
  <si>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</si>
  <si>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</si>
  <si>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</si>
  <si>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</si>
  <si>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</si>
  <si>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</si>
  <si>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</si>
  <si>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</si>
  <si>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</si>
  <si>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</si>
  <si>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</si>
  <si>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</si>
  <si>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</si>
  <si>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</si>
  <si>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</si>
  <si>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</si>
  <si>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</si>
  <si>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</si>
  <si>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</si>
  <si>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</si>
  <si>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</si>
  <si>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</si>
  <si>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</si>
  <si>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</si>
  <si>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</si>
  <si>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</si>
  <si>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</si>
  <si>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</si>
  <si>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</si>
  <si>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</si>
  <si>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</si>
  <si>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</si>
  <si>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</si>
  <si>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</si>
  <si>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</si>
  <si>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</si>
  <si>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</si>
  <si>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</si>
  <si>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</si>
  <si>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</si>
  <si>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</si>
  <si>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</si>
  <si>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</si>
  <si>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</si>
  <si>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</si>
  <si>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</si>
  <si>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</si>
  <si>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</si>
  <si>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</si>
  <si>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</si>
  <si>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</si>
  <si>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</si>
  <si>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</si>
  <si>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</si>
  <si>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</si>
  <si>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</si>
  <si>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</si>
  <si>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</si>
  <si>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</si>
  <si>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</si>
  <si>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</si>
  <si>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</si>
  <si>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</si>
  <si>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</si>
  <si>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</si>
  <si>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</si>
  <si>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</si>
  <si>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</si>
  <si>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</si>
  <si>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</si>
  <si>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</si>
  <si>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</si>
  <si>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</si>
  <si>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</si>
  <si>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</si>
  <si>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</si>
  <si>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</si>
  <si>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</si>
  <si>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</si>
  <si>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</si>
  <si>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</si>
  <si>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</si>
  <si>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</si>
  <si>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</si>
  <si>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</si>
  <si>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</si>
  <si>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</si>
  <si>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</si>
  <si>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</si>
  <si>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</si>
  <si>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</si>
  <si>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</si>
  <si>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</si>
  <si>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</si>
  <si>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</si>
  <si>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</si>
  <si>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</si>
  <si>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</si>
  <si>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</si>
  <si>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</si>
  <si>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</si>
  <si>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</si>
  <si>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</si>
  <si>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</si>
  <si>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</si>
  <si>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</si>
  <si>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</si>
  <si>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</si>
  <si>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</si>
  <si>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</si>
  <si>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</si>
  <si>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</si>
  <si>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</si>
  <si>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</si>
  <si>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</si>
  <si>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</si>
  <si>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</si>
  <si>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</si>
  <si>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</si>
  <si>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</si>
  <si>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</si>
  <si>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</si>
  <si>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</si>
  <si>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</si>
  <si>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</si>
  <si>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</si>
  <si>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</si>
  <si>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</si>
  <si>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</si>
  <si>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</si>
  <si>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</si>
  <si>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</si>
  <si>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</si>
  <si>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</si>
  <si>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</si>
  <si>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</si>
  <si>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</si>
  <si>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</si>
  <si>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</si>
  <si>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</si>
  <si>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</si>
  <si>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</si>
  <si>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</si>
  <si>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</si>
  <si>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</si>
  <si>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</si>
  <si>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</si>
  <si>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</si>
  <si>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</si>
  <si>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</si>
  <si>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</si>
  <si>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</si>
  <si>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</si>
  <si>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</si>
  <si>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</si>
  <si>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</si>
  <si>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</si>
  <si>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</si>
  <si>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</si>
  <si>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</si>
  <si>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</si>
  <si>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</si>
  <si>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</si>
  <si>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</si>
  <si>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</si>
  <si>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</si>
  <si>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</si>
  <si>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</si>
  <si>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</si>
  <si>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</si>
  <si>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</si>
  <si>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</si>
  <si>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</si>
  <si>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</si>
  <si>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</si>
  <si>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</si>
  <si>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</si>
  <si>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</si>
  <si>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</si>
  <si>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</si>
  <si>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</si>
  <si>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</si>
  <si>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</si>
  <si>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</si>
  <si>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</si>
  <si>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</si>
  <si>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</si>
  <si>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</si>
  <si>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</si>
  <si>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</si>
  <si>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</si>
  <si>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</si>
  <si>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</si>
  <si>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</si>
  <si>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</si>
  <si>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</si>
  <si>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</si>
  <si>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</si>
  <si>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</si>
  <si>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</si>
  <si>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</si>
  <si>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</si>
  <si>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</si>
  <si>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</si>
  <si>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</si>
  <si>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</si>
  <si>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</si>
  <si>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</si>
  <si>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</si>
  <si>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</si>
  <si>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</si>
  <si>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</si>
  <si>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</si>
  <si>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</si>
  <si>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</si>
  <si>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</si>
  <si>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</si>
  <si>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</si>
  <si>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</si>
  <si>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</si>
  <si>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</si>
  <si>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</si>
  <si>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</si>
  <si>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</si>
  <si>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</si>
  <si>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</si>
  <si>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</si>
  <si>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</si>
  <si>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</si>
  <si>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</si>
  <si>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</si>
  <si>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</si>
  <si>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</si>
  <si>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</si>
  <si>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</si>
  <si>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</si>
  <si>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</si>
  <si>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</si>
  <si>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</si>
  <si>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</si>
  <si>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</si>
  <si>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</si>
  <si>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</si>
  <si>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</si>
  <si>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</si>
  <si>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</si>
  <si>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</si>
  <si>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</si>
  <si>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</si>
  <si>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</si>
  <si>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</si>
  <si>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</si>
  <si>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</si>
  <si>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</si>
  <si>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</si>
  <si>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</si>
  <si>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</si>
  <si>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</si>
  <si>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</si>
  <si>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</si>
  <si>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</si>
  <si>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</si>
  <si>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</si>
  <si>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</si>
  <si>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</si>
  <si>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</si>
  <si>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</si>
  <si>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</si>
  <si>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</si>
  <si>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</si>
  <si>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</si>
  <si>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</si>
  <si>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</si>
  <si>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</si>
  <si>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</si>
  <si>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</si>
  <si>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</si>
  <si>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</si>
  <si>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</si>
  <si>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</si>
  <si>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</si>
  <si>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</si>
  <si>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</si>
  <si>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</si>
  <si>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</si>
  <si>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</si>
  <si>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</si>
  <si>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</si>
  <si>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</si>
  <si>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</si>
  <si>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</si>
  <si>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</si>
  <si>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</si>
  <si>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</si>
  <si>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</si>
  <si>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</si>
  <si>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</si>
  <si>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</si>
  <si>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</si>
  <si>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</si>
  <si>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</si>
  <si>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</si>
  <si>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</si>
  <si>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</si>
  <si>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</si>
  <si>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</si>
  <si>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</si>
  <si>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</si>
  <si>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</si>
  <si>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</si>
  <si>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</si>
  <si>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</si>
  <si>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</si>
  <si>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</si>
  <si>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</si>
  <si>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</si>
  <si>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</si>
  <si>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</si>
  <si>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</si>
  <si>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</si>
  <si>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</si>
  <si>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</si>
  <si>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</si>
  <si>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</si>
  <si>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</si>
  <si>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</si>
  <si>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</si>
  <si>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</si>
  <si>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</si>
  <si>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</si>
  <si>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</si>
  <si>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</si>
  <si>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</si>
  <si>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</si>
  <si>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</si>
  <si>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</si>
  <si>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</si>
  <si>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</si>
  <si>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</si>
  <si>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</si>
  <si>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</si>
  <si>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</si>
  <si>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</si>
  <si>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</si>
  <si>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</si>
  <si>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</si>
  <si>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</si>
  <si>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</si>
  <si>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</si>
  <si>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</si>
  <si>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</si>
  <si>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</si>
  <si>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</si>
  <si>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</si>
  <si>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</si>
  <si>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</si>
  <si>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</si>
  <si>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</si>
  <si>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</si>
  <si>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</si>
  <si>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</si>
  <si>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</si>
  <si>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</si>
  <si>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</si>
  <si>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</si>
  <si>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</si>
  <si>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</si>
  <si>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</si>
  <si>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</si>
  <si>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</si>
  <si>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</si>
  <si>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</si>
  <si>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</si>
  <si>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</si>
  <si>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</si>
  <si>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</si>
  <si>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</si>
  <si>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</si>
  <si>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</si>
  <si>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</si>
  <si>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</si>
  <si>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</si>
  <si>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</si>
  <si>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</si>
  <si>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</si>
  <si>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</si>
  <si>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</si>
  <si>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</si>
  <si>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</si>
  <si>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</si>
  <si>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</si>
  <si>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</si>
  <si>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</si>
  <si>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</si>
  <si>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</si>
  <si>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</si>
  <si>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</si>
  <si>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</si>
  <si>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</si>
  <si>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</si>
  <si>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</si>
  <si>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</si>
  <si>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</si>
  <si>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</si>
  <si>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</si>
  <si>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</si>
  <si>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</si>
  <si>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</si>
  <si>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</si>
  <si>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</si>
  <si>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</si>
  <si>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</si>
  <si>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</si>
  <si>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</si>
  <si>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</si>
  <si>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</si>
  <si>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</si>
  <si>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</si>
  <si>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</si>
  <si>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</si>
  <si>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</si>
  <si>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</si>
  <si>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</si>
  <si>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</si>
  <si>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</si>
  <si>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</si>
  <si>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</si>
  <si>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</si>
  <si>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</si>
  <si>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</si>
  <si>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</si>
  <si>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</si>
  <si>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</si>
  <si>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</si>
  <si>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</si>
  <si>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</si>
  <si>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</si>
  <si>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</si>
  <si>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</si>
  <si>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</si>
  <si>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</si>
  <si>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</si>
  <si>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</si>
  <si>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</si>
  <si>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</si>
  <si>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</si>
  <si>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</si>
  <si>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</si>
  <si>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</si>
  <si>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</si>
  <si>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</si>
  <si>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</si>
  <si>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</si>
  <si>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</si>
  <si>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</si>
  <si>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</si>
  <si>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</si>
  <si>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</si>
  <si>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</si>
  <si>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</si>
  <si>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</si>
  <si>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</si>
  <si>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</si>
  <si>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</si>
  <si>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</si>
  <si>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</si>
  <si>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</si>
  <si>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</si>
  <si>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</si>
  <si>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</si>
  <si>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</si>
  <si>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</si>
  <si>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</si>
  <si>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</si>
  <si>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</si>
  <si>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</si>
  <si>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</si>
  <si>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</si>
  <si>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</si>
  <si>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</si>
  <si>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</si>
  <si>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</si>
  <si>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</si>
  <si>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</si>
  <si>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</si>
  <si>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</si>
  <si>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</si>
  <si>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</si>
  <si>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</si>
  <si>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</si>
  <si>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</si>
  <si>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</si>
  <si>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</si>
  <si>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</si>
  <si>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</si>
  <si>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</si>
  <si>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</si>
  <si>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</si>
  <si>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</si>
  <si>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</si>
  <si>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</si>
  <si>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</si>
  <si>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</si>
  <si>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</si>
  <si>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</si>
  <si>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</si>
  <si>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</si>
  <si>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</si>
  <si>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</si>
  <si>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</si>
  <si>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</si>
  <si>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</si>
  <si>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</si>
  <si>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</si>
  <si>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</si>
  <si>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</si>
  <si>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</si>
  <si>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</si>
  <si>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</si>
  <si>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</si>
  <si>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</si>
  <si>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</si>
  <si>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</si>
  <si>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</si>
  <si>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</si>
  <si>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</si>
  <si>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</si>
  <si>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</si>
  <si>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</si>
  <si>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</si>
  <si>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</si>
  <si>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</si>
  <si>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</si>
  <si>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</si>
  <si>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</si>
  <si>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</si>
  <si>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</si>
  <si>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</si>
  <si>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</si>
  <si>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</si>
  <si>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</si>
  <si>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</si>
  <si>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</si>
  <si>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</si>
  <si>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</si>
  <si>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</si>
  <si>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</si>
  <si>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</si>
  <si>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</si>
  <si>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</si>
  <si>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</si>
  <si>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</si>
  <si>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</si>
  <si>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</si>
  <si>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</si>
  <si>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</si>
  <si>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</si>
  <si>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</si>
  <si>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</si>
  <si>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</si>
  <si>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</si>
  <si>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</si>
  <si>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</si>
  <si>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</si>
  <si>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</si>
  <si>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</si>
  <si>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</si>
  <si>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</si>
  <si>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</si>
  <si>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</si>
  <si>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</si>
  <si>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</si>
  <si>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</si>
  <si>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</si>
  <si>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</si>
  <si>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</si>
  <si>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</si>
  <si>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</si>
  <si>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</si>
  <si>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</si>
  <si>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</si>
  <si>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</si>
  <si>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</si>
  <si>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</si>
  <si>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</si>
  <si>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</si>
  <si>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</si>
  <si>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</si>
  <si>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</si>
  <si>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</si>
  <si>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</si>
  <si>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</si>
  <si>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</si>
  <si>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</si>
  <si>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</si>
  <si>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</si>
  <si>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</si>
  <si>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</si>
  <si>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</si>
  <si>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</si>
  <si>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</si>
  <si>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</si>
  <si>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</si>
  <si>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</si>
  <si>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</si>
  <si>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</si>
  <si>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</si>
  <si>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</si>
  <si>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</si>
  <si>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</si>
  <si>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</si>
  <si>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</si>
  <si>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</si>
  <si>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</si>
  <si>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</si>
  <si>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</si>
  <si>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</si>
  <si>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</si>
  <si>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</si>
  <si>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</si>
  <si>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</si>
  <si>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</si>
  <si>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</si>
  <si>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</si>
  <si>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</si>
  <si>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</si>
  <si>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</si>
  <si>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</si>
  <si>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</si>
  <si>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</si>
  <si>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</si>
  <si>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</si>
  <si>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</si>
  <si>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</si>
  <si>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</si>
  <si>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</si>
  <si>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</si>
  <si>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</si>
  <si>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</si>
  <si>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</si>
  <si>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</si>
  <si>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</si>
  <si>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</si>
  <si>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</si>
  <si>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</si>
  <si>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</si>
  <si>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</si>
  <si>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</si>
  <si>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</si>
  <si>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</si>
  <si>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</si>
  <si>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</si>
  <si>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</si>
  <si>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</si>
  <si>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</si>
  <si>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</si>
  <si>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</si>
  <si>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</si>
  <si>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</si>
  <si>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</si>
  <si>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</si>
  <si>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</si>
  <si>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</si>
  <si>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</si>
  <si>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</si>
  <si>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</si>
  <si>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</si>
  <si>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</si>
  <si>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</si>
  <si>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</si>
  <si>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</si>
  <si>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</si>
  <si>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</si>
  <si>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</si>
  <si>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</si>
  <si>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</si>
  <si>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</si>
  <si>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</si>
  <si>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</si>
  <si>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</si>
  <si>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</si>
  <si>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</si>
  <si>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</si>
  <si>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</si>
  <si>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</si>
  <si>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</si>
  <si>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</si>
  <si>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</si>
  <si>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</si>
  <si>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</si>
  <si>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</si>
  <si>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</si>
  <si>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</si>
  <si>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</si>
  <si>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</si>
  <si>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</si>
  <si>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</si>
  <si>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</si>
  <si>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</si>
  <si>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</si>
  <si>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</si>
  <si>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</si>
  <si>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</si>
  <si>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</si>
  <si>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</si>
  <si>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</si>
  <si>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</si>
  <si>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</si>
  <si>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</si>
  <si>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</si>
  <si>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</si>
  <si>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</si>
  <si>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</si>
  <si>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</si>
  <si>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</si>
  <si>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</si>
  <si>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</si>
  <si>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</si>
  <si>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</si>
  <si>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</si>
  <si>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</si>
  <si>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</si>
  <si>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</si>
  <si>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</si>
  <si>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</si>
  <si>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</si>
  <si>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</si>
  <si>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</si>
  <si>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</si>
  <si>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</si>
  <si>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</si>
  <si>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</si>
  <si>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</si>
  <si>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</si>
  <si>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</si>
  <si>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</si>
  <si>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</si>
  <si>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</si>
  <si>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</si>
  <si>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</si>
  <si>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</si>
  <si>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</si>
  <si>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</si>
  <si>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</si>
  <si>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</si>
  <si>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</si>
  <si>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</si>
  <si>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</si>
  <si>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</si>
  <si>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</si>
  <si>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</si>
  <si>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</si>
  <si>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</si>
  <si>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</si>
  <si>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</si>
  <si>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</si>
  <si>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</si>
  <si>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</si>
  <si>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</si>
  <si>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</si>
  <si>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</si>
  <si>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</si>
  <si>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</si>
  <si>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</si>
  <si>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</si>
  <si>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</si>
  <si>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</si>
  <si>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</si>
  <si>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</si>
  <si>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</si>
  <si>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</si>
  <si>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</si>
  <si>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</si>
  <si>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</si>
  <si>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</si>
  <si>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</si>
  <si>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</si>
  <si>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</si>
  <si>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</si>
  <si>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</si>
  <si>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</si>
  <si>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</si>
  <si>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</si>
  <si>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</si>
  <si>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</si>
  <si>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</si>
  <si>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</si>
  <si>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</si>
  <si>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</si>
  <si>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</si>
  <si>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</si>
  <si>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</si>
  <si>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</si>
  <si>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</si>
  <si>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</si>
  <si>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</si>
  <si>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</si>
  <si>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</si>
  <si>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</si>
  <si>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</si>
  <si>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</si>
  <si>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</si>
  <si>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</si>
  <si>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</si>
  <si>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</si>
  <si>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</si>
  <si>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</si>
  <si>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</si>
  <si>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</si>
  <si>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</si>
  <si>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</si>
  <si>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</si>
  <si>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</si>
  <si>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</si>
  <si>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</si>
  <si>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</si>
  <si>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</si>
  <si>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</si>
  <si>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</si>
  <si>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</si>
  <si>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</si>
  <si>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</si>
  <si>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</si>
  <si>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</si>
  <si>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</si>
  <si>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</si>
  <si>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</si>
  <si>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</si>
  <si>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</si>
  <si>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</si>
  <si>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</si>
  <si>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</si>
  <si>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</si>
  <si>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</si>
  <si>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</si>
  <si>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</si>
  <si>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</si>
  <si>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</si>
  <si>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</si>
  <si>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</si>
  <si>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</si>
  <si>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</si>
  <si>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</si>
  <si>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</si>
  <si>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</si>
  <si>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</si>
  <si>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</si>
  <si>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</si>
  <si>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</si>
  <si>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</si>
  <si>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</si>
  <si>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</si>
  <si>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</si>
  <si>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</si>
  <si>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</si>
  <si>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</si>
  <si>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</si>
  <si>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</si>
  <si>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</si>
  <si>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</si>
  <si>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</si>
  <si>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</si>
  <si>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</si>
  <si>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</si>
  <si>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</si>
  <si>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</si>
  <si>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</si>
  <si>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</si>
  <si>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</si>
  <si>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</si>
  <si>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</si>
  <si>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</si>
  <si>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</si>
  <si>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</si>
  <si>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</si>
  <si>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</si>
  <si>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</si>
  <si>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</si>
  <si>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</si>
  <si>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</si>
  <si>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</si>
  <si>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</si>
  <si>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</si>
  <si>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</si>
  <si>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</si>
  <si>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</si>
  <si>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</si>
  <si>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</si>
  <si>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</si>
  <si>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</si>
  <si>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</si>
  <si>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</si>
  <si>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</si>
  <si>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</si>
  <si>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</si>
  <si>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</si>
  <si>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</si>
  <si>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</si>
  <si>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</si>
  <si>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</si>
  <si>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</si>
  <si>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</si>
  <si>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</si>
  <si>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</si>
  <si>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</si>
  <si>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</si>
  <si>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</si>
  <si>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</si>
  <si>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</si>
  <si>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</si>
  <si>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</si>
  <si>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</si>
  <si>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</si>
  <si>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</si>
  <si>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</si>
  <si>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</si>
  <si>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</si>
  <si>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</si>
  <si>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</si>
  <si>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</si>
  <si>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</si>
  <si>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</si>
  <si>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</si>
  <si>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</si>
  <si>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</si>
  <si>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</si>
  <si>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</si>
  <si>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</si>
  <si>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</si>
  <si>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</si>
  <si>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</si>
  <si>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</si>
  <si>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</si>
  <si>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</si>
  <si>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</si>
  <si>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</si>
  <si>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</si>
  <si>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</si>
  <si>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</si>
  <si>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</si>
  <si>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</si>
  <si>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</si>
  <si>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</si>
  <si>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</si>
  <si>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</si>
  <si>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</si>
  <si>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</si>
  <si>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</si>
  <si>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</si>
  <si>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</si>
  <si>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</si>
  <si>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</si>
  <si>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</si>
  <si>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</si>
  <si>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</si>
  <si>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</si>
  <si>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</si>
  <si>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</si>
  <si>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</si>
  <si>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</si>
  <si>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</si>
  <si>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</si>
  <si>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</si>
  <si>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</si>
  <si>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</si>
  <si>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</si>
  <si>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</si>
  <si>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</si>
  <si>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</si>
  <si>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</si>
  <si>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</si>
  <si>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</si>
  <si>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</si>
  <si>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</si>
  <si>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</si>
  <si>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</si>
  <si>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</si>
  <si>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</si>
  <si>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</si>
  <si>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</si>
  <si>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</si>
  <si>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</si>
  <si>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</si>
  <si>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</si>
  <si>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</si>
  <si>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</si>
  <si>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</si>
  <si>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</si>
  <si>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</si>
  <si>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</si>
  <si>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</si>
  <si>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</si>
  <si>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</si>
  <si>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</si>
  <si>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</si>
  <si>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</si>
  <si>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</si>
  <si>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</si>
  <si>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</si>
  <si>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</si>
  <si>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</si>
  <si>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</si>
  <si>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</si>
  <si>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</si>
  <si>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</si>
  <si>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</si>
  <si>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</si>
  <si>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</si>
  <si>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</si>
  <si>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</si>
  <si>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</si>
  <si>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</si>
  <si>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</si>
  <si>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</si>
  <si>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</si>
  <si>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</si>
  <si>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</si>
  <si>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</si>
  <si>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</si>
  <si>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</si>
  <si>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</si>
  <si>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</si>
  <si>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</si>
  <si>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</si>
  <si>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</si>
  <si>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</si>
  <si>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</si>
  <si>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</si>
  <si>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</si>
  <si>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</si>
  <si>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</si>
  <si>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</si>
  <si>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</si>
  <si>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</si>
  <si>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</si>
  <si>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</si>
  <si>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</si>
  <si>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</si>
  <si>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</si>
  <si>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</si>
  <si>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</si>
  <si>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</si>
  <si>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</si>
  <si>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</si>
  <si>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</si>
  <si>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</si>
  <si>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</si>
  <si>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</si>
  <si>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</si>
  <si>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</si>
  <si>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</si>
  <si>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</si>
  <si>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</si>
  <si>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</si>
  <si>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</si>
  <si>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</si>
  <si>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</si>
  <si>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</si>
  <si>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</si>
  <si>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</si>
  <si>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</si>
  <si>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</si>
  <si>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</si>
  <si>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</si>
  <si>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</si>
  <si>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</si>
  <si>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</si>
  <si>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</si>
  <si>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</si>
  <si>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</si>
  <si>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</si>
  <si>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</si>
  <si>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</si>
  <si>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</si>
  <si>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</si>
  <si>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</si>
  <si>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</si>
  <si>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</si>
  <si>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</si>
  <si>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</si>
  <si>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</si>
  <si>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</si>
  <si>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</si>
  <si>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</si>
  <si>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</si>
  <si>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</si>
  <si>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</si>
  <si>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</si>
  <si>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</si>
  <si>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</si>
  <si>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</si>
  <si>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</si>
  <si>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</si>
  <si>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</si>
  <si>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</si>
  <si>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</si>
  <si>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</si>
  <si>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</si>
  <si>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</si>
  <si>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</si>
  <si>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</si>
  <si>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</si>
  <si>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</si>
  <si>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</si>
  <si>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</si>
  <si>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</si>
  <si>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</si>
  <si>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</si>
  <si>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</si>
  <si>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</si>
  <si>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</si>
  <si>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</si>
  <si>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</si>
  <si>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</si>
  <si>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</si>
  <si>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</si>
  <si>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</si>
  <si>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</si>
  <si>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</si>
  <si>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</si>
  <si>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</si>
  <si>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</si>
  <si>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</si>
  <si>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</si>
  <si>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</si>
  <si>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</si>
  <si>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</si>
  <si>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</si>
  <si>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</si>
  <si>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</si>
  <si>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</si>
  <si>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</si>
  <si>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</si>
  <si>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</si>
  <si>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</si>
  <si>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</si>
  <si>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</si>
  <si>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</si>
  <si>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</si>
  <si>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</si>
  <si>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</si>
  <si>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</si>
  <si>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</si>
  <si>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</si>
  <si>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</si>
  <si>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</si>
  <si>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</si>
  <si>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</si>
  <si>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</si>
  <si>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</si>
  <si>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</si>
  <si>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</si>
  <si>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</si>
  <si>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</si>
  <si>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</si>
  <si>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</si>
  <si>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</si>
  <si>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</si>
  <si>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</si>
  <si>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</si>
  <si>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</si>
  <si>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</si>
  <si>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</si>
  <si>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</si>
  <si>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</si>
  <si>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</si>
  <si>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</si>
  <si>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</si>
  <si>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</si>
  <si>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</si>
  <si>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</si>
  <si>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</si>
  <si>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</si>
  <si>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</si>
  <si>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</si>
  <si>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</si>
  <si>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</si>
  <si>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</si>
  <si>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</si>
  <si>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</si>
  <si>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</si>
  <si>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</si>
  <si>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</si>
  <si>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</si>
  <si>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</si>
  <si>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</si>
  <si>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</si>
  <si>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</si>
  <si>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</si>
  <si>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</si>
  <si>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</si>
  <si>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</si>
  <si>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</si>
  <si>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</si>
  <si>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</si>
  <si>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</si>
  <si>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</si>
  <si>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</si>
  <si>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</si>
  <si>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</si>
  <si>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</si>
  <si>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</si>
  <si>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</si>
  <si>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</si>
  <si>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</si>
  <si>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</si>
  <si>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</si>
  <si>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</si>
  <si>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</si>
  <si>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</si>
  <si>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</si>
  <si>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</si>
  <si>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</si>
  <si>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</si>
  <si>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</si>
  <si>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</si>
  <si>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</si>
  <si>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</si>
  <si>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</si>
  <si>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</si>
  <si>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</si>
  <si>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</si>
  <si>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</si>
  <si>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</si>
  <si>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</si>
  <si>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</si>
  <si>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</si>
  <si>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</si>
  <si>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</si>
  <si>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</si>
  <si>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</si>
  <si>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</si>
  <si>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</si>
  <si>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</si>
  <si>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</si>
  <si>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</si>
  <si>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</si>
  <si>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</si>
  <si>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</si>
  <si>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</si>
  <si>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</si>
  <si>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</si>
  <si>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</si>
  <si>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</si>
  <si>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</si>
  <si>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</si>
  <si>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</si>
  <si>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</si>
  <si>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</si>
  <si>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</si>
  <si>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</si>
  <si>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</si>
  <si>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</si>
  <si>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</si>
  <si>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</si>
  <si>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</si>
  <si>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</si>
  <si>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</si>
  <si>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</si>
  <si>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</si>
  <si>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</si>
  <si>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</si>
  <si>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</si>
  <si>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</si>
  <si>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</si>
  <si>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</si>
  <si>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</si>
  <si>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</si>
  <si>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</si>
  <si>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</si>
  <si>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</si>
  <si>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</si>
  <si>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</si>
  <si>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</si>
  <si>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</si>
  <si>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</si>
  <si>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</si>
  <si>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</si>
  <si>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</si>
  <si>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</si>
  <si>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</si>
  <si>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</si>
  <si>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</si>
  <si>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</si>
  <si>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</si>
  <si>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</si>
  <si>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</si>
  <si>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</si>
  <si>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</si>
  <si>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</si>
  <si>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</si>
  <si>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</si>
  <si>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</si>
  <si>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</si>
  <si>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</si>
  <si>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</si>
  <si>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</si>
  <si>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</si>
  <si>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</si>
  <si>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</si>
  <si>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</si>
  <si>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</si>
  <si>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</si>
  <si>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</si>
  <si>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</si>
  <si>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</si>
  <si>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</si>
  <si>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</si>
  <si>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</si>
  <si>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</si>
  <si>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</si>
  <si>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</si>
  <si>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</si>
  <si>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</si>
  <si>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</si>
  <si>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</si>
  <si>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</si>
  <si>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</si>
  <si>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</si>
  <si>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</si>
  <si>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</si>
  <si>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</si>
  <si>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</si>
  <si>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</si>
  <si>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</si>
  <si>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</si>
  <si>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</si>
  <si>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</si>
  <si>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</si>
  <si>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</si>
  <si>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</si>
  <si>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</si>
  <si>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</si>
  <si>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</si>
  <si>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</si>
  <si>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</si>
  <si>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</si>
  <si>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</si>
  <si>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</si>
  <si>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</si>
  <si>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</si>
  <si>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</si>
  <si>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</si>
  <si>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</si>
  <si>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</si>
  <si>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</si>
  <si>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</si>
  <si>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</si>
  <si>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</si>
  <si>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</si>
  <si>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</si>
  <si>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</si>
  <si>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</si>
  <si>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</si>
  <si>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</si>
  <si>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</si>
  <si>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</si>
  <si>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</si>
  <si>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</si>
  <si>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</si>
  <si>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</si>
  <si>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</si>
  <si>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</si>
  <si>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</si>
  <si>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</si>
  <si>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</si>
  <si>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</si>
  <si>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</si>
  <si>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</si>
  <si>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</si>
  <si>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</si>
  <si>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</si>
  <si>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</si>
  <si>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</si>
  <si>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</si>
  <si>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</si>
  <si>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</si>
  <si>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</si>
  <si>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</si>
  <si>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</si>
  <si>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</si>
  <si>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</si>
  <si>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</si>
  <si>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</si>
  <si>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</si>
  <si>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</si>
  <si>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</si>
  <si>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</si>
  <si>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</si>
  <si>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</si>
  <si>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</si>
  <si>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</si>
  <si>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</si>
  <si>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</si>
  <si>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</si>
  <si>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</si>
  <si>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</si>
  <si>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</si>
  <si>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</si>
  <si>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</si>
  <si>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</si>
  <si>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</si>
  <si>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</si>
  <si>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</si>
  <si>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</si>
  <si>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</si>
  <si>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</si>
  <si>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</si>
  <si>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</si>
  <si>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</si>
  <si>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</si>
  <si>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</si>
  <si>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</si>
  <si>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</si>
  <si>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</si>
  <si>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</si>
  <si>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</si>
  <si>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</si>
  <si>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</si>
  <si>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</si>
  <si>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</si>
  <si>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</si>
  <si>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</si>
  <si>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</si>
  <si>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</si>
  <si>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</si>
  <si>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</si>
  <si>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</si>
  <si>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</si>
  <si>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</si>
  <si>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</si>
  <si>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</si>
  <si>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</si>
  <si>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</si>
  <si>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</si>
  <si>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</si>
  <si>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</si>
  <si>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</si>
  <si>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</si>
  <si>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</si>
  <si>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</si>
  <si>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</si>
  <si>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</si>
  <si>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</si>
  <si>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</si>
  <si>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</si>
  <si>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</si>
  <si>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</si>
  <si>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</si>
  <si>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</si>
  <si>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</si>
  <si>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</si>
  <si>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</si>
  <si>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</si>
  <si>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</si>
  <si>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</si>
  <si>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</si>
  <si>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</si>
  <si>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</si>
  <si>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</si>
  <si>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</si>
  <si>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</si>
  <si>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</si>
  <si>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</si>
  <si>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</si>
  <si>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</si>
  <si>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</si>
  <si>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</si>
  <si>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</si>
  <si>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</si>
  <si>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</si>
  <si>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</si>
  <si>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</si>
  <si>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</si>
  <si>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</si>
  <si>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</si>
  <si>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</si>
  <si>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</si>
  <si>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</si>
  <si>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</si>
  <si>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</si>
  <si>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</si>
  <si>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</si>
  <si>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</si>
  <si>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</si>
  <si>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</si>
  <si>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</si>
  <si>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</si>
  <si>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</si>
  <si>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</si>
  <si>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</si>
  <si>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</si>
  <si>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</si>
  <si>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</si>
  <si>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</si>
  <si>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</si>
  <si>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</si>
  <si>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</si>
  <si>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</si>
  <si>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</si>
  <si>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</si>
  <si>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</si>
  <si>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</si>
  <si>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</si>
  <si>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</si>
  <si>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</si>
  <si>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</si>
  <si>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</si>
  <si>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</si>
  <si>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</si>
  <si>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</si>
  <si>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</si>
  <si>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</si>
  <si>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</si>
  <si>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</si>
  <si>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</si>
  <si>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</si>
  <si>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</si>
  <si>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</si>
  <si>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</si>
  <si>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</si>
  <si>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</si>
  <si>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</si>
  <si>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</si>
  <si>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</si>
  <si>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</si>
  <si>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</si>
  <si>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</si>
  <si>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</si>
  <si>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</si>
  <si>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</si>
  <si>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</si>
  <si>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</si>
  <si>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</si>
  <si>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</si>
  <si>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</si>
  <si>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</si>
  <si>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</si>
  <si>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</si>
  <si>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</si>
  <si>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</si>
  <si>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</si>
  <si>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</si>
  <si>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</si>
  <si>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</si>
  <si>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</si>
  <si>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</si>
  <si>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</si>
  <si>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</si>
  <si>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</si>
  <si>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</si>
  <si>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</si>
  <si>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</si>
  <si>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</si>
  <si>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</si>
  <si>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</si>
  <si>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</si>
  <si>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</si>
  <si>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</si>
  <si>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</si>
  <si>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</si>
  <si>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</si>
  <si>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</si>
  <si>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</si>
  <si>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</si>
  <si>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</si>
  <si>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</si>
  <si>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</si>
  <si>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</si>
  <si>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</si>
  <si>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</si>
  <si>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</si>
  <si>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</si>
  <si>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</si>
  <si>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</si>
  <si>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</si>
  <si>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</si>
  <si>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</si>
  <si>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</si>
  <si>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</si>
  <si>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</si>
  <si>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</si>
  <si>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</si>
  <si>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</si>
  <si>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</si>
  <si>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</si>
  <si>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</si>
  <si>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</si>
  <si>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</si>
  <si>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</si>
  <si>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</si>
  <si>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</si>
  <si>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</si>
  <si>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</si>
  <si>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</si>
  <si>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</si>
  <si>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</si>
  <si>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</si>
  <si>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</si>
  <si>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</si>
  <si>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</si>
  <si>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</si>
  <si>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</si>
  <si>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</si>
  <si>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</si>
  <si>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</si>
  <si>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</si>
  <si>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</si>
  <si>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</si>
  <si>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</si>
  <si>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</si>
  <si>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</si>
  <si>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</si>
  <si>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</si>
  <si>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</si>
  <si>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</si>
  <si>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</si>
  <si>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</si>
  <si>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</si>
  <si>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</si>
  <si>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</si>
  <si>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</si>
  <si>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</si>
  <si>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</si>
  <si>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</si>
  <si>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</si>
  <si>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</si>
  <si>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</si>
  <si>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</si>
  <si>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</si>
  <si>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</si>
  <si>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</si>
  <si>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</si>
  <si>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</si>
  <si>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</si>
  <si>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</si>
  <si>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</si>
  <si>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</si>
  <si>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</si>
  <si>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</si>
  <si>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</si>
  <si>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</si>
  <si>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</si>
  <si>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</si>
  <si>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</si>
  <si>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</si>
  <si>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</si>
  <si>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</si>
  <si>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</si>
  <si>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</si>
  <si>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</si>
  <si>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</si>
  <si>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</si>
  <si>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</si>
  <si>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</si>
  <si>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</si>
  <si>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</si>
  <si>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</si>
  <si>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</si>
  <si>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</si>
  <si>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</si>
  <si>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</si>
  <si>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</si>
  <si>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</si>
  <si>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</si>
  <si>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</si>
  <si>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</si>
  <si>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</si>
  <si>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</si>
  <si>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</si>
  <si>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</si>
  <si>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</si>
  <si>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</si>
  <si>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</si>
  <si>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</si>
  <si>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</si>
  <si>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</si>
  <si>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</si>
  <si>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</si>
  <si>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</si>
  <si>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</si>
  <si>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</si>
  <si>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</si>
  <si>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</si>
  <si>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</si>
  <si>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</si>
  <si>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</si>
  <si>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</si>
  <si>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</si>
  <si>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</si>
  <si>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</si>
  <si>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</si>
  <si>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</si>
  <si>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</si>
  <si>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</si>
  <si>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</si>
  <si>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</si>
  <si>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</si>
  <si>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</si>
  <si>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</si>
  <si>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</si>
  <si>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</si>
  <si>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</si>
  <si>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</si>
  <si>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</si>
  <si>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</si>
  <si>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</si>
  <si>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</si>
  <si>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</si>
  <si>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</si>
  <si>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</si>
  <si>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</si>
  <si>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</si>
  <si>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</si>
  <si>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</si>
  <si>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</si>
  <si>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</si>
  <si>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</si>
  <si>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</si>
  <si>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</si>
  <si>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</si>
  <si>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</si>
  <si>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</si>
  <si>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</si>
  <si>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</si>
  <si>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</si>
  <si>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</si>
  <si>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</si>
  <si>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</si>
  <si>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</si>
  <si>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</si>
  <si>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</si>
  <si>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</si>
  <si>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</si>
  <si>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</si>
  <si>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</si>
  <si>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</si>
  <si>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</si>
  <si>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</si>
  <si>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</si>
  <si>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</si>
  <si>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</si>
  <si>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</si>
  <si>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</si>
  <si>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</si>
  <si>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</si>
  <si>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</si>
  <si>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</si>
  <si>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</si>
  <si>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</si>
  <si>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</si>
  <si>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</si>
  <si>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</si>
  <si>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</si>
  <si>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</si>
  <si>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</si>
  <si>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</si>
  <si>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</si>
  <si>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</si>
  <si>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</si>
  <si>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</si>
  <si>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</si>
  <si>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</si>
  <si>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</si>
  <si>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</si>
  <si>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</si>
  <si>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</si>
  <si>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</si>
  <si>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</si>
  <si>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</si>
  <si>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</si>
  <si>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</si>
  <si>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</si>
  <si>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</si>
  <si>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</si>
  <si>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</si>
  <si>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</si>
  <si>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</si>
  <si>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</si>
  <si>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</si>
  <si>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</si>
  <si>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</si>
  <si>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</si>
  <si>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</si>
  <si>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</si>
  <si>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</si>
  <si>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</si>
  <si>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</si>
  <si>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</si>
  <si>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</si>
  <si>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</si>
  <si>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</si>
  <si>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</si>
  <si>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</si>
  <si>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</si>
  <si>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</si>
  <si>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</si>
  <si>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</si>
  <si>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</si>
  <si>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</si>
  <si>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</si>
  <si>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</si>
  <si>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</si>
  <si>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</si>
  <si>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</si>
  <si>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</si>
  <si>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</si>
  <si>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</si>
  <si>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</si>
  <si>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</si>
  <si>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</si>
  <si>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</si>
  <si>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</si>
  <si>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</si>
  <si>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</si>
  <si>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</si>
  <si>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</si>
  <si>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</si>
  <si>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</si>
  <si>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</si>
  <si>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</si>
  <si>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</si>
  <si>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</si>
  <si>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</si>
  <si>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</si>
  <si>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</si>
  <si>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</si>
  <si>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</si>
  <si>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</si>
  <si>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</si>
  <si>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</si>
  <si>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</si>
  <si>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</si>
  <si>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</si>
  <si>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</si>
  <si>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</si>
  <si>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</si>
  <si>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</si>
  <si>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</si>
  <si>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</si>
  <si>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</si>
  <si>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</si>
  <si>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</si>
  <si>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</si>
  <si>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</si>
  <si>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</si>
  <si>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</si>
  <si>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</si>
  <si>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</si>
  <si>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</si>
  <si>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</si>
  <si>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</si>
  <si>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</si>
  <si>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</si>
  <si>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</si>
  <si>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</si>
  <si>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</si>
  <si>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</si>
  <si>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</si>
  <si>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</si>
  <si>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</si>
  <si>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</si>
  <si>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</si>
  <si>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</si>
  <si>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</si>
  <si>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</si>
  <si>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</si>
  <si>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</si>
  <si>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</si>
  <si>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</si>
  <si>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</si>
  <si>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</si>
  <si>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</si>
  <si>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</si>
  <si>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</si>
  <si>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</si>
  <si>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</si>
  <si>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</si>
  <si>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</si>
  <si>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</si>
  <si>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</si>
  <si>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</si>
  <si>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</si>
  <si>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</si>
  <si>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</si>
  <si>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</si>
  <si>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</si>
  <si>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</si>
  <si>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</si>
  <si>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</si>
  <si>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</si>
  <si>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</si>
  <si>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</si>
  <si>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</si>
  <si>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</si>
  <si>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</si>
  <si>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</si>
  <si>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</si>
  <si>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</si>
  <si>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</si>
  <si>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</si>
  <si>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</si>
  <si>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</si>
  <si>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</si>
  <si>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</si>
  <si>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</si>
  <si>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</si>
  <si>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</si>
  <si>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</si>
  <si>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</si>
  <si>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</si>
  <si>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</si>
  <si>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</si>
  <si>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</si>
  <si>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</si>
  <si>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</si>
  <si>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</si>
  <si>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</si>
  <si>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</si>
  <si>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</si>
  <si>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</si>
  <si>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</si>
  <si>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</si>
  <si>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</si>
  <si>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</si>
  <si>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</si>
  <si>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</si>
  <si>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</si>
  <si>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</si>
  <si>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</si>
  <si>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</si>
  <si>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</si>
  <si>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</si>
  <si>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</si>
  <si>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</si>
  <si>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</si>
  <si>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</si>
  <si>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</si>
  <si>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</si>
  <si>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</si>
  <si>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</si>
  <si>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</si>
  <si>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</si>
  <si>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</si>
  <si>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</si>
  <si>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</si>
  <si>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</si>
  <si>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</si>
  <si>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</si>
  <si>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</si>
  <si>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</si>
  <si>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</si>
  <si>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</si>
  <si>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</si>
  <si>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</si>
  <si>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</si>
  <si>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</si>
  <si>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</si>
  <si>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</si>
  <si>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</si>
  <si>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</si>
  <si>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</si>
  <si>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</si>
  <si>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</si>
  <si>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</si>
  <si>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</si>
  <si>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</si>
  <si>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</si>
  <si>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</si>
  <si>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</si>
  <si>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</si>
  <si>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</si>
  <si>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</si>
  <si>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</si>
  <si>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</si>
  <si>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</si>
  <si>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</si>
  <si>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</si>
  <si>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</si>
  <si>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</si>
  <si>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</si>
  <si>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</si>
  <si>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</si>
  <si>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</si>
  <si>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</si>
  <si>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</si>
  <si>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</si>
  <si>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</si>
  <si>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</si>
  <si>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</si>
  <si>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</si>
  <si>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</si>
  <si>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</si>
  <si>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</si>
  <si>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</si>
  <si>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</si>
  <si>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</si>
  <si>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</si>
  <si>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</si>
  <si>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</si>
  <si>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</si>
  <si>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</si>
  <si>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</si>
  <si>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</si>
  <si>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</si>
  <si>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</si>
  <si>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</si>
  <si>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</si>
  <si>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</si>
  <si>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</si>
  <si>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</si>
  <si>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</si>
  <si>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</si>
  <si>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</si>
  <si>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</si>
  <si>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</si>
  <si>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</si>
  <si>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</si>
  <si>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</si>
  <si>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</si>
  <si>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</si>
  <si>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</si>
  <si>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</si>
  <si>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</si>
  <si>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</si>
  <si>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</si>
  <si>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</si>
  <si>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</si>
  <si>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</si>
  <si>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</si>
  <si>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</si>
  <si>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</si>
  <si>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</si>
  <si>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</si>
  <si>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</si>
  <si>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</si>
  <si>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</si>
  <si>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</si>
  <si>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</si>
  <si>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</si>
  <si>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</si>
  <si>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</si>
  <si>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</si>
  <si>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</si>
  <si>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</si>
  <si>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</si>
  <si>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</si>
  <si>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</si>
  <si>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</si>
  <si>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</si>
  <si>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</si>
  <si>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</si>
  <si>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</si>
  <si>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</si>
  <si>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</si>
  <si>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</si>
  <si>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</si>
  <si>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</si>
  <si>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</si>
  <si>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</si>
  <si>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</si>
  <si>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</si>
  <si>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</si>
  <si>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</si>
  <si>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</si>
  <si>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</si>
  <si>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</si>
  <si>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</si>
  <si>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</si>
  <si>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</si>
  <si>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</si>
  <si>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</si>
  <si>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</si>
  <si>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</si>
  <si>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</si>
  <si>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</si>
  <si>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</si>
  <si>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</si>
  <si>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</si>
  <si>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</si>
  <si>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</si>
  <si>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</si>
  <si>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</si>
  <si>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</si>
  <si>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</si>
  <si>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</si>
  <si>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</si>
  <si>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</si>
  <si>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</si>
  <si>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</si>
  <si>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</si>
  <si>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</si>
  <si>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</si>
  <si>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</si>
  <si>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</si>
  <si>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</si>
  <si>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</si>
  <si>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</si>
  <si>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</si>
  <si>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</si>
  <si>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</si>
  <si>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</si>
  <si>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</si>
  <si>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</si>
  <si>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</si>
  <si>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</si>
  <si>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</si>
  <si>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</si>
  <si>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</si>
  <si>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</si>
  <si>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</si>
  <si>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</si>
  <si>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</si>
  <si>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</si>
  <si>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</si>
  <si>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</si>
  <si>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</si>
  <si>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</si>
  <si>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</si>
  <si>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</si>
  <si>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</si>
  <si>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</si>
  <si>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</si>
  <si>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</si>
  <si>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</si>
  <si>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</si>
  <si>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</si>
  <si>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</si>
  <si>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</si>
  <si>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</si>
  <si>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</si>
  <si>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</si>
  <si>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</si>
  <si>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</si>
  <si>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</si>
  <si>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</si>
  <si>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</si>
  <si>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</si>
  <si>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</si>
  <si>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</si>
  <si>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</si>
  <si>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</si>
  <si>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</si>
  <si>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</si>
  <si>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</si>
  <si>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</si>
  <si>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</si>
  <si>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</si>
  <si>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</si>
  <si>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</si>
  <si>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</si>
  <si>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</si>
  <si>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</si>
  <si>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</si>
  <si>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</si>
  <si>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</si>
  <si>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</si>
  <si>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</si>
  <si>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</si>
  <si>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</si>
  <si>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</si>
  <si>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</si>
  <si>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</si>
  <si>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</si>
  <si>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</si>
  <si>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</si>
  <si>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</si>
  <si>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</si>
  <si>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</si>
  <si>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</si>
  <si>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</si>
  <si>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</si>
  <si>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</si>
  <si>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</si>
  <si>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</si>
  <si>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</si>
  <si>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</si>
  <si>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</si>
  <si>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</si>
  <si>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</si>
  <si>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</si>
  <si>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</si>
  <si>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</si>
  <si>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</si>
  <si>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</si>
  <si>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</si>
  <si>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</si>
  <si>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</si>
  <si>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</si>
  <si>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</si>
  <si>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</si>
  <si>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</si>
  <si>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</si>
  <si>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</si>
  <si>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</si>
  <si>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</si>
  <si>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</si>
  <si>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</si>
  <si>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</si>
  <si>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</si>
  <si>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</si>
  <si>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</si>
  <si>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</si>
  <si>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</si>
  <si>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</si>
  <si>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</si>
  <si>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</si>
  <si>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</si>
  <si>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</si>
  <si>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</si>
  <si>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</si>
  <si>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</si>
  <si>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</si>
  <si>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</si>
  <si>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</si>
  <si>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</si>
  <si>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</si>
  <si>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</si>
  <si>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</si>
  <si>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</si>
  <si>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</si>
  <si>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</si>
  <si>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</si>
  <si>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</si>
  <si>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</si>
  <si>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</si>
  <si>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</si>
  <si>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</si>
  <si>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</si>
  <si>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</si>
  <si>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</si>
  <si>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</si>
  <si>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</si>
  <si>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</si>
  <si>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</si>
  <si>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</si>
  <si>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</si>
  <si>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</si>
  <si>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</si>
  <si>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</si>
  <si>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</si>
  <si>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</si>
  <si>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</si>
  <si>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</si>
  <si>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</si>
  <si>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</si>
  <si>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</si>
  <si>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</si>
  <si>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</si>
  <si>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</si>
  <si>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</si>
  <si>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</si>
  <si>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</si>
  <si>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</si>
  <si>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</si>
  <si>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</si>
  <si>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</si>
  <si>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</si>
  <si>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</si>
  <si>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</si>
  <si>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</si>
  <si>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</si>
  <si>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</si>
  <si>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</si>
  <si>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</si>
  <si>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</si>
  <si>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</si>
  <si>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</si>
  <si>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</si>
  <si>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</si>
  <si>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</si>
  <si>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</si>
  <si>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</si>
  <si>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</si>
  <si>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</si>
  <si>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</si>
  <si>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</si>
  <si>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</si>
  <si>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</si>
  <si>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</si>
  <si>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</si>
  <si>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</si>
  <si>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</si>
  <si>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</si>
  <si>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</si>
  <si>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</si>
  <si>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</si>
  <si>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</si>
  <si>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</si>
  <si>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</si>
  <si>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</si>
  <si>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</si>
  <si>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</si>
  <si>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</si>
  <si>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</si>
  <si>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</si>
  <si>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</si>
  <si>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</si>
  <si>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</si>
  <si>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</si>
  <si>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</si>
  <si>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</si>
  <si>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</si>
  <si>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</si>
  <si>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</si>
  <si>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</si>
  <si>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</si>
  <si>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</si>
  <si>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</si>
  <si>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</si>
  <si>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</si>
  <si>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</si>
  <si>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</si>
  <si>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</si>
  <si>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</si>
  <si>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</si>
  <si>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</si>
  <si>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</si>
  <si>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</si>
  <si>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</si>
  <si>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</si>
  <si>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</si>
  <si>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</si>
  <si>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</si>
  <si>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</si>
  <si>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</si>
  <si>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</si>
  <si>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</si>
  <si>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</si>
  <si>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</si>
  <si>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</si>
  <si>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</si>
  <si>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</si>
  <si>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</si>
  <si>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</si>
  <si>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</si>
  <si>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</si>
  <si>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</si>
  <si>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</si>
  <si>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</si>
  <si>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</si>
  <si>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</si>
  <si>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</si>
  <si>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</si>
  <si>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</si>
  <si>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</si>
  <si>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</si>
  <si>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</si>
  <si>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</si>
  <si>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</si>
  <si>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</si>
  <si>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</si>
  <si>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</si>
  <si>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</si>
  <si>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</si>
  <si>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</si>
  <si>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</si>
  <si>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</si>
  <si>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</si>
  <si>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</si>
  <si>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</si>
  <si>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</si>
  <si>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</si>
  <si>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</si>
  <si>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</si>
  <si>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</si>
  <si>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</si>
  <si>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</si>
  <si>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</si>
  <si>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</si>
  <si>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</si>
  <si>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</si>
  <si>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</si>
  <si>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</si>
  <si>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</si>
  <si>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</si>
  <si>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</si>
  <si>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</si>
  <si>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</si>
  <si>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</si>
  <si>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</si>
  <si>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</si>
  <si>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</si>
  <si>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</si>
  <si>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</si>
  <si>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</si>
  <si>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</si>
  <si>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</si>
  <si>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</si>
  <si>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</si>
  <si>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</si>
  <si>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</si>
  <si>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</si>
  <si>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</si>
  <si>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</si>
  <si>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</si>
  <si>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</si>
  <si>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</si>
  <si>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</si>
  <si>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</si>
  <si>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</si>
  <si>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</si>
  <si>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</si>
  <si>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</si>
  <si>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</si>
  <si>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</si>
  <si>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</si>
  <si>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</si>
  <si>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</si>
  <si>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</si>
  <si>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</si>
  <si>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</si>
  <si>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</si>
  <si>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</si>
  <si>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</si>
  <si>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</si>
  <si>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</si>
  <si>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</si>
  <si>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</si>
  <si>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</si>
  <si>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</si>
  <si>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</si>
  <si>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</si>
  <si>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</si>
  <si>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</si>
  <si>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</si>
  <si>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</si>
  <si>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</si>
  <si>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</si>
  <si>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</si>
  <si>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</si>
  <si>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</si>
  <si>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</si>
  <si>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</si>
  <si>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</si>
  <si>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</si>
  <si>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</si>
  <si>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</si>
  <si>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</si>
  <si>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</si>
  <si>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</si>
  <si>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</si>
  <si>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</si>
  <si>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</si>
  <si>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</si>
  <si>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</si>
  <si>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</si>
  <si>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</si>
  <si>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</si>
  <si>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</si>
  <si>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</si>
  <si>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</si>
  <si>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</si>
  <si>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</si>
  <si>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</si>
  <si>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</si>
  <si>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</si>
  <si>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</si>
  <si>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</si>
  <si>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</si>
  <si>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</si>
  <si>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</si>
  <si>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</si>
  <si>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</si>
  <si>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</si>
  <si>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</si>
  <si>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</si>
  <si>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</si>
  <si>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</si>
  <si>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</si>
  <si>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</si>
  <si>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</si>
  <si>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</si>
  <si>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</si>
  <si>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</si>
  <si>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</si>
  <si>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</si>
  <si>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</si>
  <si>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</si>
  <si>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</si>
  <si>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</si>
  <si>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</si>
  <si>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</si>
  <si>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</si>
  <si>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</si>
  <si>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</si>
  <si>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</si>
  <si>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</si>
  <si>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</si>
  <si>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</si>
  <si>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</si>
  <si>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</si>
  <si>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</si>
  <si>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</si>
  <si>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</si>
  <si>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</si>
  <si>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</si>
  <si>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</si>
  <si>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</si>
  <si>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</si>
  <si>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</si>
  <si>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</si>
  <si>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</si>
  <si>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</si>
  <si>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</si>
  <si>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</si>
  <si>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</si>
  <si>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</si>
  <si>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</si>
  <si>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</si>
  <si>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</si>
  <si>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</si>
  <si>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</si>
  <si>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</si>
  <si>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</si>
  <si>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</si>
  <si>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</si>
  <si>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</si>
  <si>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</si>
  <si>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</si>
  <si>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</si>
  <si>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</si>
  <si>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</si>
  <si>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</si>
  <si>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</si>
  <si>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</si>
  <si>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</si>
  <si>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</si>
  <si>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</si>
  <si>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</si>
  <si>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</si>
  <si>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</si>
  <si>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</si>
  <si>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</si>
  <si>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</si>
  <si>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</si>
  <si>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</si>
  <si>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</si>
  <si>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</si>
  <si>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</si>
  <si>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</si>
  <si>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</si>
  <si>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</si>
  <si>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</si>
  <si>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</si>
  <si>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</si>
  <si>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</si>
  <si>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</si>
  <si>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</si>
  <si>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</si>
  <si>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</si>
  <si>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</si>
  <si>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</si>
  <si>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</si>
  <si>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</si>
  <si>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</si>
  <si>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</si>
  <si>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</si>
  <si>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</si>
  <si>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</si>
  <si>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</si>
  <si>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</si>
  <si>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</si>
  <si>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</si>
  <si>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</si>
  <si>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</si>
  <si>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</si>
  <si>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</si>
  <si>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</si>
  <si>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</si>
  <si>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</si>
  <si>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</si>
  <si>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</si>
  <si>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</si>
  <si>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</si>
  <si>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</si>
  <si>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</si>
  <si>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</si>
  <si>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</si>
  <si>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</si>
  <si>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</si>
  <si>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</si>
  <si>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</si>
  <si>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</si>
  <si>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</si>
  <si>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</si>
  <si>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</si>
  <si>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</si>
  <si>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</si>
  <si>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</si>
  <si>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</si>
  <si>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</si>
  <si>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</si>
  <si>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</si>
  <si>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</si>
  <si>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</si>
  <si>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</si>
  <si>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</si>
  <si>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</si>
  <si>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</si>
  <si>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</si>
  <si>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</si>
  <si>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</si>
  <si>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</si>
  <si>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</si>
  <si>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</si>
  <si>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</si>
  <si>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</si>
  <si>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</si>
  <si>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</si>
  <si>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</si>
  <si>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</si>
  <si>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</si>
  <si>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</si>
  <si>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</si>
  <si>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</si>
  <si>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</si>
  <si>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</si>
  <si>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</si>
  <si>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</si>
  <si>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</si>
  <si>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</si>
  <si>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</si>
  <si>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</si>
  <si>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</si>
  <si>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</si>
  <si>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</si>
  <si>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</si>
  <si>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</si>
  <si>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</si>
  <si>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</si>
  <si>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</si>
  <si>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</si>
  <si>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</si>
  <si>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</si>
  <si>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</si>
  <si>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</si>
  <si>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</si>
  <si>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</si>
  <si>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</si>
  <si>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</si>
  <si>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</si>
  <si>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</si>
  <si>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</si>
  <si>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</si>
  <si>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</si>
  <si>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</si>
  <si>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</si>
  <si>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</si>
  <si>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</si>
  <si>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</si>
  <si>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</si>
  <si>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</si>
  <si>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</si>
  <si>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</si>
  <si>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</si>
  <si>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</si>
  <si>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</si>
  <si>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</si>
  <si>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</si>
  <si>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</si>
  <si>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</si>
  <si>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</si>
  <si>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</si>
  <si>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</si>
  <si>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</si>
  <si>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</si>
  <si>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</si>
  <si>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</si>
  <si>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</si>
  <si>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</si>
  <si>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</si>
  <si>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</si>
  <si>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</si>
  <si>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</si>
  <si>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</si>
  <si>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</si>
  <si>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</si>
  <si>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</si>
  <si>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</si>
  <si>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</si>
  <si>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</si>
  <si>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</si>
  <si>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</si>
  <si>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</si>
  <si>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</si>
  <si>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</si>
  <si>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</si>
  <si>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</si>
  <si>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</si>
  <si>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</si>
  <si>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</si>
  <si>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</si>
  <si>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</si>
  <si>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</si>
  <si>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</si>
  <si>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</si>
  <si>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</si>
  <si>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</si>
  <si>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</si>
  <si>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</si>
  <si>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</si>
  <si>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</si>
  <si>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</si>
  <si>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</si>
  <si>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</si>
  <si>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</si>
  <si>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</si>
  <si>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</si>
  <si>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</si>
  <si>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</si>
  <si>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</si>
  <si>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</si>
  <si>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</si>
  <si>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</si>
  <si>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</si>
  <si>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</si>
  <si>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</si>
  <si>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</si>
  <si>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</si>
  <si>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</si>
  <si>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</si>
  <si>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</si>
  <si>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</si>
  <si>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</si>
  <si>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</si>
  <si>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</si>
  <si>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</si>
  <si>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</si>
  <si>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</si>
  <si>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</si>
  <si>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</si>
  <si>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</si>
  <si>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</si>
  <si>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</si>
  <si>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</si>
  <si>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</si>
  <si>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</si>
  <si>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</si>
  <si>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</si>
  <si>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</si>
  <si>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</si>
  <si>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</si>
  <si>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</si>
  <si>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</si>
  <si>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</si>
  <si>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</si>
  <si>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</si>
  <si>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</si>
  <si>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</si>
  <si>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</si>
  <si>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</si>
  <si>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</si>
  <si>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</si>
  <si>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</si>
  <si>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</si>
  <si>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</si>
  <si>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</si>
  <si>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</si>
  <si>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</si>
  <si>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</si>
  <si>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</si>
  <si>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</si>
  <si>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</si>
  <si>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</si>
  <si>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</si>
  <si>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</si>
  <si>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</si>
  <si>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</si>
  <si>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</si>
  <si>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</si>
  <si>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</si>
  <si>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</si>
  <si>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</si>
  <si>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</si>
  <si>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</si>
  <si>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</si>
  <si>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</si>
  <si>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</si>
  <si>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</si>
  <si>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</si>
  <si>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</si>
  <si>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</si>
  <si>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</si>
  <si>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</si>
  <si>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</si>
  <si>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</si>
  <si>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</si>
  <si>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</si>
  <si>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</si>
  <si>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</si>
  <si>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</si>
  <si>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</si>
  <si>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</si>
  <si>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</si>
  <si>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</si>
  <si>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</si>
  <si>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</si>
  <si>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</si>
  <si>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</si>
  <si>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</si>
  <si>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</si>
  <si>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</si>
  <si>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</si>
  <si>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</si>
  <si>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</si>
  <si>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</si>
  <si>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</si>
  <si>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</si>
  <si>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</si>
  <si>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</si>
  <si>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</si>
  <si>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</si>
  <si>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</si>
  <si>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</si>
  <si>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</si>
  <si>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</si>
  <si>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</si>
  <si>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</si>
  <si>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</si>
  <si>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</si>
  <si>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</si>
  <si>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</si>
  <si>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</si>
  <si>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</si>
  <si>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</si>
  <si>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</si>
  <si>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</si>
  <si>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</si>
  <si>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</si>
  <si>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</si>
  <si>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</si>
  <si>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</si>
  <si>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</si>
  <si>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</si>
  <si>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</si>
  <si>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</si>
  <si>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</si>
  <si>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</si>
  <si>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</si>
  <si>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</si>
  <si>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</si>
  <si>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</si>
  <si>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</si>
  <si>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</si>
  <si>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</si>
  <si>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</si>
  <si>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</si>
  <si>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</si>
  <si>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</si>
  <si>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</si>
  <si>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</si>
  <si>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</si>
  <si>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</si>
  <si>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</si>
  <si>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</si>
  <si>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</si>
  <si>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</si>
  <si>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</si>
  <si>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</si>
  <si>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</si>
  <si>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</si>
  <si>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</si>
  <si>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</si>
  <si>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</si>
  <si>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</si>
  <si>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</si>
  <si>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</si>
  <si>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</si>
  <si>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</si>
  <si>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</si>
  <si>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</si>
  <si>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</si>
  <si>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</si>
  <si>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</si>
  <si>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</si>
  <si>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</si>
  <si>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</si>
  <si>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</si>
  <si>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</si>
  <si>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</si>
  <si>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</si>
  <si>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</si>
  <si>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</si>
  <si>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</si>
  <si>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</si>
  <si>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</si>
  <si>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</si>
  <si>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</si>
  <si>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</si>
  <si>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</si>
  <si>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</si>
  <si>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</si>
  <si>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</si>
  <si>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</si>
  <si>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</si>
  <si>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</si>
  <si>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</si>
  <si>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</si>
  <si>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</si>
  <si>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</si>
  <si>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</si>
  <si>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</si>
  <si>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</si>
  <si>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</si>
  <si>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</si>
  <si>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</si>
  <si>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</si>
  <si>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</si>
  <si>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</si>
  <si>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</si>
  <si>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</si>
  <si>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</si>
  <si>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</si>
  <si>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</si>
  <si>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</si>
  <si>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</si>
  <si>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</si>
  <si>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</si>
  <si>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</si>
  <si>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</si>
  <si>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</si>
  <si>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</si>
  <si>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</si>
  <si>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</si>
  <si>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</si>
  <si>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</si>
  <si>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</si>
  <si>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</si>
  <si>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</si>
  <si>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</si>
  <si>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</si>
  <si>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</si>
  <si>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</si>
  <si>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</si>
  <si>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</si>
  <si>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</si>
  <si>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</si>
  <si>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</si>
  <si>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</si>
  <si>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</si>
  <si>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</si>
  <si>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</si>
  <si>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</si>
  <si>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</si>
  <si>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</si>
  <si>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</si>
  <si>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</si>
  <si>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</si>
  <si>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</si>
  <si>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</si>
  <si>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</si>
  <si>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</si>
  <si>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</si>
  <si>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</si>
  <si>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</si>
  <si>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</si>
  <si>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</si>
  <si>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</si>
  <si>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</si>
  <si>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</si>
  <si>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</si>
  <si>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</si>
  <si>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</si>
  <si>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</si>
  <si>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</si>
  <si>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</si>
  <si>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</si>
  <si>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</si>
  <si>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</si>
  <si>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</si>
  <si>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</si>
  <si>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</si>
  <si>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</si>
  <si>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</si>
  <si>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</si>
  <si>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</si>
  <si>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</si>
  <si>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</si>
  <si>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</si>
  <si>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</si>
  <si>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</si>
  <si>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</si>
  <si>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</si>
  <si>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</si>
  <si>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</si>
  <si>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</si>
  <si>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</si>
  <si>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</si>
  <si>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</si>
  <si>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</si>
  <si>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</si>
  <si>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</si>
  <si>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</si>
  <si>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</si>
  <si>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</si>
  <si>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</si>
  <si>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</si>
  <si>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</si>
  <si>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</si>
  <si>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</si>
  <si>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</si>
  <si>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</si>
  <si>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</si>
  <si>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</si>
  <si>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</si>
  <si>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</si>
  <si>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</si>
  <si>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</si>
  <si>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</si>
  <si>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</si>
  <si>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</si>
  <si>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</si>
  <si>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</si>
  <si>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</si>
  <si>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</si>
  <si>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</si>
  <si>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</si>
  <si>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</si>
  <si>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</si>
  <si>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</si>
  <si>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</si>
  <si>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</si>
  <si>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</si>
  <si>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</si>
  <si>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</si>
  <si>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</si>
  <si>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</si>
  <si>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</si>
  <si>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</si>
  <si>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</si>
  <si>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</si>
  <si>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</si>
  <si>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</si>
  <si>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</si>
  <si>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</si>
  <si>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</si>
  <si>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</si>
  <si>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</si>
  <si>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</si>
  <si>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</si>
  <si>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</si>
  <si>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</si>
  <si>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</si>
  <si>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</si>
  <si>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</si>
  <si>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</si>
  <si>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</si>
  <si>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</si>
  <si>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</si>
  <si>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</si>
  <si>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</si>
  <si>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</si>
  <si>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</si>
  <si>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</si>
  <si>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</si>
  <si>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</si>
  <si>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</si>
  <si>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</si>
  <si>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</si>
  <si>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</si>
  <si>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</si>
  <si>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</si>
  <si>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</si>
  <si>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</si>
  <si>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</si>
  <si>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</si>
  <si>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</si>
  <si>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</si>
  <si>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</si>
  <si>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</si>
  <si>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</si>
  <si>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</si>
  <si>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</si>
  <si>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</si>
  <si>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</si>
  <si>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</si>
  <si>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</si>
  <si>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</si>
  <si>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</si>
  <si>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</si>
  <si>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</si>
  <si>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</si>
  <si>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</si>
  <si>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</si>
  <si>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</si>
  <si>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</si>
  <si>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</si>
  <si>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</si>
  <si>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</si>
  <si>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</si>
  <si>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</si>
  <si>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</si>
  <si>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</si>
  <si>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</si>
  <si>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</si>
  <si>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</si>
  <si>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</si>
  <si>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</si>
  <si>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</si>
  <si>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</si>
  <si>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</si>
  <si>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</si>
  <si>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</si>
  <si>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</si>
  <si>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</si>
  <si>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</si>
  <si>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</si>
  <si>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</si>
  <si>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</si>
  <si>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</si>
  <si>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</si>
  <si>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</si>
  <si>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</si>
  <si>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</si>
  <si>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</si>
  <si>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</si>
  <si>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</si>
  <si>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</si>
  <si>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</si>
  <si>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</si>
  <si>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</si>
  <si>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</si>
  <si>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</si>
  <si>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</si>
  <si>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</si>
  <si>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</si>
  <si>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</si>
  <si>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</si>
  <si>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</si>
  <si>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</si>
  <si>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</si>
  <si>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</si>
  <si>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</si>
  <si>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</si>
  <si>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</si>
  <si>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</si>
  <si>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</si>
  <si>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</si>
  <si>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</si>
  <si>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</si>
  <si>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</si>
  <si>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</si>
  <si>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</si>
  <si>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</si>
  <si>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</si>
  <si>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</si>
  <si>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</si>
  <si>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</si>
  <si>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</si>
  <si>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</si>
  <si>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</si>
  <si>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</si>
  <si>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</si>
  <si>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</si>
  <si>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</si>
  <si>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</si>
  <si>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</si>
  <si>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</si>
  <si>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</si>
  <si>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</si>
  <si>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</si>
  <si>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</si>
  <si>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</si>
  <si>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</si>
  <si>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</si>
  <si>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</si>
  <si>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</si>
  <si>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</si>
  <si>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</si>
  <si>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</si>
  <si>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</si>
  <si>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</si>
  <si>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</si>
  <si>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</si>
  <si>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</si>
  <si>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</si>
  <si>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</si>
  <si>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</si>
  <si>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</si>
  <si>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</si>
  <si>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</si>
  <si>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</si>
  <si>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</si>
  <si>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</si>
  <si>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</si>
  <si>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</si>
  <si>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</si>
  <si>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</si>
  <si>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</si>
  <si>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</si>
  <si>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</si>
  <si>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</si>
  <si>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</si>
  <si>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</si>
  <si>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</si>
  <si>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</si>
  <si>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</si>
  <si>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</si>
  <si>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</si>
  <si>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</si>
  <si>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</si>
  <si>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</si>
  <si>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</si>
  <si>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</si>
  <si>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</si>
  <si>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</si>
  <si>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</si>
  <si>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</si>
  <si>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</si>
  <si>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</si>
  <si>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</si>
  <si>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</si>
  <si>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</si>
  <si>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</si>
  <si>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</si>
  <si>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</si>
  <si>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</si>
  <si>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</si>
  <si>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</si>
  <si>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</si>
  <si>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</si>
  <si>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</si>
  <si>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</si>
  <si>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</si>
  <si>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</si>
  <si>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</si>
  <si>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</si>
  <si>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</si>
  <si>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</si>
  <si>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</si>
  <si>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</si>
  <si>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</si>
  <si>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</si>
  <si>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</si>
  <si>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</si>
  <si>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</si>
  <si>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</si>
  <si>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</si>
  <si>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</si>
  <si>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</si>
  <si>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</si>
  <si>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</si>
  <si>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</si>
  <si>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</si>
  <si>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</si>
  <si>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</si>
  <si>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</si>
  <si>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</si>
  <si>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</si>
  <si>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</si>
  <si>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</si>
  <si>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</si>
  <si>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</si>
  <si>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</si>
  <si>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</si>
  <si>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</si>
  <si>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</si>
  <si>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</si>
  <si>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</si>
  <si>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</si>
  <si>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</si>
  <si>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</si>
  <si>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</si>
  <si>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</si>
  <si>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</si>
  <si>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</si>
  <si>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</si>
  <si>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</si>
  <si>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</si>
  <si>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</si>
  <si>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</si>
  <si>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</si>
  <si>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</si>
  <si>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</si>
  <si>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</si>
  <si>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</si>
  <si>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</si>
  <si>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</si>
  <si>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</si>
  <si>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</si>
  <si>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</si>
  <si>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</si>
  <si>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</si>
  <si>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</si>
  <si>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</si>
  <si>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</si>
  <si>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</si>
  <si>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</si>
  <si>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</si>
  <si>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</si>
  <si>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</si>
  <si>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</si>
  <si>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</si>
  <si>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</si>
  <si>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</si>
  <si>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</si>
  <si>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</si>
  <si>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</si>
  <si>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</si>
  <si>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</si>
  <si>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</si>
  <si>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</si>
  <si>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</si>
  <si>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</si>
  <si>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</si>
  <si>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</si>
  <si>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</si>
  <si>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</si>
  <si>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</si>
  <si>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</si>
  <si>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</si>
  <si>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</si>
  <si>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</si>
  <si>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</si>
  <si>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</si>
  <si>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</si>
  <si>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</si>
  <si>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</si>
  <si>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</si>
  <si>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</si>
  <si>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</si>
  <si>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</si>
  <si>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</si>
  <si>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</si>
  <si>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</si>
  <si>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</si>
  <si>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</si>
  <si>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</si>
  <si>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</si>
  <si>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</si>
  <si>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</si>
  <si>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</si>
  <si>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</si>
  <si>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</si>
  <si>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</si>
  <si>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</si>
  <si>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</si>
  <si>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</si>
  <si>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</si>
  <si>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</si>
  <si>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</si>
  <si>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</si>
  <si>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</si>
  <si>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</si>
  <si>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</si>
  <si>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</si>
  <si>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</si>
  <si>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</si>
  <si>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</si>
  <si>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</si>
  <si>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</si>
  <si>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</si>
  <si>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</si>
  <si>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</si>
  <si>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</si>
  <si>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</si>
  <si>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</si>
  <si>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</si>
  <si>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</si>
  <si>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</si>
  <si>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</si>
  <si>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</si>
  <si>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</si>
  <si>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</si>
  <si>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</si>
  <si>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</si>
  <si>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</si>
  <si>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</si>
  <si>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</si>
  <si>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</si>
  <si>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</si>
  <si>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</si>
  <si>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</si>
  <si>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</si>
  <si>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</si>
  <si>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</si>
  <si>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</si>
  <si>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</si>
  <si>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</si>
  <si>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</si>
  <si>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</si>
  <si>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</si>
  <si>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</si>
  <si>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</si>
  <si>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</si>
  <si>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</si>
  <si>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</si>
  <si>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</si>
  <si>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</si>
  <si>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</si>
  <si>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</si>
  <si>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</si>
  <si>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</si>
  <si>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</si>
  <si>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</si>
  <si>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</si>
  <si>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</si>
  <si>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</si>
  <si>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</si>
  <si>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</si>
  <si>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</si>
  <si>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</si>
  <si>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</si>
  <si>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</si>
  <si>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</si>
  <si>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</si>
  <si>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</si>
  <si>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</si>
  <si>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</si>
  <si>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</si>
  <si>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</si>
  <si>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</si>
  <si>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</si>
  <si>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</si>
  <si>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</si>
  <si>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</si>
  <si>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</si>
  <si>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</si>
  <si>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</si>
  <si>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</si>
  <si>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</si>
  <si>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</si>
  <si>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</si>
  <si>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</si>
  <si>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</si>
  <si>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</si>
  <si>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</si>
  <si>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</si>
  <si>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</si>
  <si>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</si>
  <si>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</si>
  <si>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</si>
  <si>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</si>
  <si>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</si>
  <si>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</si>
  <si>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</si>
  <si>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</si>
  <si>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</si>
  <si>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</si>
  <si>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</si>
  <si>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</si>
  <si>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</si>
  <si>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</si>
  <si>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</si>
  <si>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</si>
  <si>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</si>
  <si>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</si>
  <si>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</si>
  <si>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</si>
  <si>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</si>
  <si>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</si>
  <si>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</si>
  <si>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</si>
  <si>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</si>
  <si>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</si>
  <si>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</si>
  <si>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</si>
  <si>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</si>
  <si>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</si>
  <si>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</si>
  <si>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</si>
  <si>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</si>
  <si>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</si>
  <si>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</si>
  <si>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</si>
  <si>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</si>
  <si>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</si>
  <si>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</si>
  <si>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</si>
  <si>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</si>
  <si>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</si>
  <si>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</si>
  <si>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</si>
  <si>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</si>
  <si>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</si>
  <si>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</si>
  <si>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</si>
  <si>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</si>
  <si>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</si>
  <si>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</si>
  <si>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</si>
  <si>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</si>
  <si>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</si>
  <si>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</si>
  <si>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</si>
  <si>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</si>
  <si>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</si>
  <si>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</si>
  <si>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</si>
  <si>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</si>
  <si>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</si>
  <si>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</si>
  <si>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</si>
  <si>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</si>
  <si>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</si>
  <si>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</si>
  <si>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</si>
  <si>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</si>
  <si>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</si>
  <si>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</si>
  <si>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</si>
  <si>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</si>
  <si>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</si>
  <si>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</si>
  <si>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</si>
  <si>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</si>
  <si>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</si>
  <si>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</si>
  <si>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</si>
  <si>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</si>
  <si>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</si>
  <si>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</si>
  <si>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</si>
  <si>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</si>
  <si>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</si>
  <si>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</si>
  <si>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</si>
  <si>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</si>
  <si>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</si>
  <si>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</si>
  <si>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</si>
  <si>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</si>
  <si>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</si>
  <si>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</si>
  <si>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</si>
  <si>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</si>
  <si>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</si>
  <si>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</si>
  <si>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</si>
  <si>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</si>
  <si>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</si>
  <si>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</si>
  <si>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</si>
  <si>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</si>
  <si>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</si>
  <si>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</si>
  <si>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</si>
  <si>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</si>
  <si>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</si>
  <si>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</si>
  <si>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</si>
  <si>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</si>
  <si>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</si>
  <si>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</si>
  <si>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</si>
  <si>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</si>
  <si>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</si>
  <si>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</si>
  <si>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</si>
  <si>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</si>
  <si>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</si>
  <si>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</si>
  <si>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</si>
  <si>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</si>
  <si>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</si>
  <si>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</si>
  <si>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</si>
  <si>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</si>
  <si>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</si>
  <si>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</si>
  <si>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</si>
  <si>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</si>
  <si>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</si>
  <si>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</si>
  <si>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</si>
  <si>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</si>
  <si>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</si>
  <si>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</si>
  <si>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</si>
  <si>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</si>
  <si>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</si>
  <si>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</si>
  <si>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</si>
  <si>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</si>
  <si>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</si>
  <si>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</si>
  <si>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</si>
  <si>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</si>
  <si>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</si>
  <si>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</si>
  <si>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</si>
  <si>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</si>
  <si>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</si>
  <si>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</si>
  <si>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</si>
  <si>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</si>
  <si>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</si>
  <si>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</si>
  <si>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</si>
  <si>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</si>
  <si>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</si>
  <si>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</si>
  <si>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</si>
  <si>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</si>
  <si>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</si>
  <si>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</si>
  <si>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</si>
  <si>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</si>
  <si>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</si>
  <si>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</si>
  <si>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</si>
  <si>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</si>
  <si>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</si>
  <si>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</si>
  <si>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</si>
  <si>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</si>
  <si>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</si>
  <si>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</si>
  <si>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</si>
  <si>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</si>
  <si>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</si>
  <si>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</si>
  <si>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</si>
  <si>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</si>
  <si>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</si>
  <si>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</si>
  <si>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</si>
  <si>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</si>
  <si>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</si>
  <si>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</si>
  <si>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</si>
  <si>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</si>
  <si>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</si>
  <si>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</si>
  <si>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</si>
  <si>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</si>
  <si>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</si>
  <si>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</si>
  <si>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</si>
  <si>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</si>
  <si>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</si>
  <si>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</si>
  <si>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</si>
  <si>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</si>
  <si>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</si>
  <si>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</si>
  <si>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</si>
  <si>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</si>
  <si>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</si>
  <si>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</si>
  <si>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</si>
  <si>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</si>
  <si>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</si>
  <si>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</si>
  <si>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</si>
  <si>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</si>
  <si>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</si>
  <si>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</si>
  <si>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</si>
  <si>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</si>
  <si>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</si>
  <si>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</si>
  <si>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</si>
  <si>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</si>
  <si>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</si>
  <si>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</si>
  <si>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</si>
  <si>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</si>
  <si>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</si>
  <si>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</si>
  <si>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</si>
  <si>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</si>
  <si>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</si>
  <si>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</si>
  <si>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</si>
  <si>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</si>
  <si>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</si>
  <si>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</si>
  <si>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</si>
  <si>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</si>
  <si>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</si>
  <si>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</si>
  <si>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</si>
  <si>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</si>
  <si>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</si>
  <si>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</si>
  <si>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</si>
  <si>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</si>
  <si>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</si>
  <si>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</si>
  <si>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</si>
  <si>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</si>
  <si>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</si>
  <si>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</si>
  <si>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</si>
  <si>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</si>
  <si>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</si>
  <si>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</si>
  <si>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</si>
  <si>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</si>
  <si>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</si>
  <si>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</si>
  <si>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</si>
  <si>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</si>
  <si>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</si>
  <si>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</si>
  <si>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</si>
  <si>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</si>
  <si>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</si>
  <si>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</si>
  <si>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</si>
  <si>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</si>
  <si>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</si>
  <si>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</si>
  <si>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</si>
  <si>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</si>
  <si>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</si>
  <si>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</si>
  <si>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</si>
  <si>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</si>
  <si>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</si>
  <si>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</si>
  <si>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</si>
  <si>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</si>
  <si>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</si>
  <si>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</si>
  <si>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</si>
  <si>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</si>
  <si>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</si>
  <si>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</si>
  <si>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</si>
  <si>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</si>
  <si>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</si>
  <si>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</si>
  <si>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</si>
  <si>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</si>
  <si>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</si>
  <si>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</si>
  <si>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</si>
  <si>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</si>
  <si>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</si>
  <si>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</si>
  <si>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</si>
  <si>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</si>
  <si>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</si>
  <si>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</si>
  <si>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</si>
  <si>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</si>
  <si>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</si>
  <si>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</si>
  <si>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</si>
  <si>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</si>
  <si>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</si>
  <si>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</si>
  <si>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</si>
  <si>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</si>
  <si>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</si>
  <si>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</si>
  <si>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</si>
  <si>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</si>
  <si>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</si>
  <si>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</si>
  <si>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</si>
  <si>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</si>
  <si>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</si>
  <si>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</si>
  <si>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</si>
  <si>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</si>
  <si>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</si>
  <si>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</si>
  <si>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</si>
  <si>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</si>
  <si>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</si>
  <si>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</si>
  <si>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</si>
  <si>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</si>
  <si>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</si>
  <si>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</si>
  <si>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</si>
  <si>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</si>
  <si>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</si>
  <si>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</si>
  <si>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</si>
  <si>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</si>
  <si>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</si>
  <si>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</si>
  <si>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</si>
  <si>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</si>
  <si>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</si>
  <si>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</si>
  <si>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</si>
  <si>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</si>
  <si>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</si>
  <si>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</si>
  <si>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</si>
  <si>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</si>
  <si>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</si>
  <si>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</si>
  <si>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</si>
  <si>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</si>
  <si>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</si>
  <si>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</si>
  <si>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</si>
  <si>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</si>
  <si>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</si>
  <si>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</si>
  <si>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</si>
  <si>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</si>
  <si>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</si>
  <si>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</si>
  <si>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</si>
  <si>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</si>
  <si>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</si>
  <si>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</si>
  <si>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</si>
  <si>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</si>
  <si>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</si>
  <si>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</si>
  <si>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</si>
  <si>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</si>
  <si>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</si>
  <si>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</si>
  <si>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</si>
  <si>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</si>
  <si>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</si>
  <si>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</si>
  <si>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</si>
  <si>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</si>
  <si>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</si>
  <si>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</si>
  <si>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</si>
  <si>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</si>
  <si>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</si>
  <si>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</si>
  <si>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</si>
  <si>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</si>
  <si>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</si>
  <si>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</si>
  <si>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</si>
  <si>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</si>
  <si>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</si>
  <si>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</si>
  <si>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</si>
  <si>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</si>
  <si>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</si>
  <si>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</si>
  <si>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</si>
  <si>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</si>
  <si>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</si>
  <si>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</si>
  <si>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</si>
  <si>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</si>
  <si>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</si>
  <si>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</si>
  <si>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</si>
  <si>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</si>
  <si>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</si>
  <si>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</si>
  <si>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</si>
  <si>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</si>
  <si>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</si>
  <si>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</si>
  <si>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</si>
  <si>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</si>
  <si>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</si>
  <si>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</si>
  <si>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</si>
  <si>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</si>
  <si>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</si>
  <si>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</si>
  <si>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</si>
  <si>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</si>
  <si>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</si>
  <si>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</si>
  <si>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</si>
  <si>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</si>
  <si>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</si>
  <si>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</si>
  <si>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</si>
  <si>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</si>
  <si>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</si>
  <si>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</si>
  <si>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</si>
  <si>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</si>
  <si>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</si>
  <si>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</si>
  <si>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</si>
  <si>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</si>
  <si>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</si>
  <si>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</si>
  <si>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</si>
  <si>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</si>
  <si>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</si>
  <si>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</si>
  <si>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</si>
  <si>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</si>
  <si>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</si>
  <si>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</si>
  <si>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</si>
  <si>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</si>
  <si>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</si>
  <si>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</si>
  <si>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</si>
  <si>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</si>
  <si>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</si>
  <si>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</si>
  <si>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</si>
  <si>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</si>
  <si>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</si>
  <si>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</si>
  <si>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</si>
  <si>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</si>
  <si>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</si>
  <si>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</si>
  <si>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</si>
  <si>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</si>
  <si>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</si>
  <si>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</si>
  <si>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</si>
  <si>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</si>
  <si>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</si>
  <si>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</si>
  <si>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</si>
  <si>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</si>
  <si>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</si>
  <si>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</si>
  <si>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</si>
  <si>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</si>
  <si>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</si>
  <si>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</si>
  <si>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</si>
  <si>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</si>
  <si>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</si>
  <si>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</si>
  <si>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</si>
  <si>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</si>
  <si>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</si>
  <si>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</si>
  <si>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</si>
  <si>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</si>
  <si>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</si>
  <si>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</si>
  <si>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</si>
  <si>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</si>
  <si>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</si>
  <si>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</si>
  <si>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</si>
  <si>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</si>
  <si>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</si>
  <si>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</si>
  <si>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</si>
  <si>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</si>
  <si>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</si>
  <si>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</si>
  <si>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</si>
  <si>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</si>
  <si>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</si>
  <si>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</si>
  <si>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</si>
  <si>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</si>
  <si>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</si>
  <si>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</si>
  <si>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</si>
  <si>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</si>
  <si>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</si>
  <si>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</si>
  <si>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</si>
  <si>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</si>
  <si>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</si>
  <si>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</si>
  <si>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</si>
  <si>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</si>
  <si>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</si>
  <si>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</si>
  <si>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</si>
  <si>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</si>
  <si>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</si>
  <si>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</si>
  <si>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</si>
  <si>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</si>
  <si>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</si>
  <si>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</si>
  <si>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</si>
  <si>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</si>
  <si>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</si>
  <si>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</si>
  <si>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</si>
  <si>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</si>
  <si>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</si>
  <si>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</si>
  <si>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</si>
  <si>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</si>
  <si>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</si>
  <si>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</si>
  <si>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</si>
  <si>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</si>
  <si>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</si>
  <si>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</si>
  <si>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</si>
  <si>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</si>
  <si>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</si>
  <si>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</si>
  <si>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</si>
  <si>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</si>
  <si>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</si>
  <si>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</si>
  <si>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</si>
  <si>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</si>
  <si>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</si>
  <si>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</si>
  <si>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</si>
  <si>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</si>
  <si>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</si>
  <si>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</si>
  <si>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</si>
  <si>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</si>
  <si>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</si>
  <si>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</si>
  <si>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</si>
  <si>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</si>
  <si>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</si>
  <si>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</si>
  <si>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</si>
  <si>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</si>
  <si>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</si>
  <si>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</si>
  <si>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</si>
  <si>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</si>
  <si>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</si>
  <si>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</si>
  <si>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</si>
  <si>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</si>
  <si>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</si>
  <si>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</si>
  <si>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</si>
  <si>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</si>
  <si>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</si>
  <si>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</si>
  <si>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</si>
  <si>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</si>
  <si>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</si>
  <si>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</si>
  <si>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</si>
  <si>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</si>
  <si>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</si>
  <si>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</si>
  <si>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</si>
  <si>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</si>
  <si>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</si>
  <si>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</si>
  <si>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</si>
  <si>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</si>
  <si>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</si>
  <si>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</si>
  <si>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</si>
  <si>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</si>
  <si>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</si>
  <si>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</si>
  <si>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</si>
  <si>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</si>
  <si>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</si>
  <si>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</si>
  <si>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</si>
  <si>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</si>
  <si>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</si>
  <si>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</si>
  <si>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</si>
  <si>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</si>
  <si>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</si>
  <si>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</si>
  <si>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</si>
  <si>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</si>
  <si>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</si>
  <si>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</si>
  <si>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</si>
  <si>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</si>
  <si>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</si>
  <si>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</si>
  <si>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</si>
  <si>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</si>
  <si>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</si>
  <si>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</si>
  <si>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</si>
  <si>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</si>
  <si>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</si>
  <si>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</si>
  <si>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</si>
  <si>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</si>
  <si>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</si>
  <si>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</si>
  <si>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</si>
  <si>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</si>
  <si>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</si>
  <si>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</si>
  <si>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</si>
  <si>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</si>
  <si>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</si>
  <si>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</si>
  <si>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</si>
  <si>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</si>
  <si>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</si>
  <si>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</si>
  <si>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</si>
  <si>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</si>
  <si>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</si>
  <si>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</si>
  <si>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</si>
  <si>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</si>
  <si>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</si>
  <si>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</si>
  <si>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</si>
  <si>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</si>
  <si>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</si>
  <si>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</si>
  <si>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</si>
  <si>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</si>
  <si>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</si>
  <si>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</si>
  <si>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</si>
  <si>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</si>
  <si>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</si>
  <si>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</si>
  <si>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</si>
  <si>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</si>
  <si>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</si>
  <si>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</si>
  <si>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</si>
  <si>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</si>
  <si>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</si>
  <si>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</si>
  <si>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</si>
  <si>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</si>
  <si>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</si>
  <si>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</si>
  <si>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</si>
  <si>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</si>
  <si>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</si>
  <si>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</si>
  <si>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</si>
  <si>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</si>
  <si>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</si>
  <si>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</si>
  <si>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</si>
  <si>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</si>
  <si>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</si>
  <si>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</si>
  <si>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</si>
  <si>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</si>
  <si>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</si>
  <si>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</si>
  <si>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</si>
  <si>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</si>
  <si>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</si>
  <si>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</si>
  <si>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</si>
  <si>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</si>
  <si>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</si>
  <si>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</si>
  <si>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</si>
  <si>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</si>
  <si>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</si>
  <si>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</si>
  <si>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</si>
  <si>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</si>
  <si>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</si>
  <si>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</si>
  <si>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</si>
  <si>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</si>
  <si>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</si>
  <si>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</si>
  <si>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</si>
  <si>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</si>
  <si>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</si>
  <si>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</si>
  <si>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</si>
  <si>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</si>
  <si>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</si>
  <si>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</si>
  <si>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</si>
  <si>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</si>
  <si>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</si>
  <si>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</si>
  <si>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</si>
  <si>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</si>
  <si>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</si>
  <si>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</si>
  <si>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</si>
  <si>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</si>
  <si>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</si>
  <si>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</si>
  <si>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</si>
  <si>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</si>
  <si>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</si>
  <si>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</si>
  <si>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</si>
  <si>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</si>
  <si>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</si>
  <si>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</si>
  <si>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</si>
  <si>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</si>
  <si>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</si>
  <si>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</si>
  <si>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</si>
  <si>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</si>
  <si>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</si>
  <si>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</si>
  <si>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</si>
  <si>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</si>
  <si>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</si>
  <si>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</si>
  <si>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</si>
  <si>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</si>
  <si>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</si>
  <si>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</si>
  <si>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</si>
  <si>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</si>
  <si>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</si>
  <si>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</si>
  <si>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</si>
  <si>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</si>
  <si>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</si>
  <si>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</si>
  <si>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</si>
  <si>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</si>
  <si>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</si>
  <si>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</si>
  <si>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</si>
  <si>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</si>
  <si>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</si>
  <si>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</si>
  <si>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</si>
  <si>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</si>
  <si>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</si>
  <si>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</si>
  <si>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</si>
  <si>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</si>
  <si>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</si>
  <si>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</si>
  <si>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</si>
  <si>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</si>
  <si>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</si>
  <si>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</si>
  <si>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</si>
  <si>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</si>
  <si>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</si>
  <si>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</si>
  <si>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</si>
  <si>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</si>
  <si>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</si>
  <si>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</si>
  <si>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</si>
  <si>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</si>
  <si>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</si>
  <si>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</si>
  <si>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</si>
  <si>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</si>
  <si>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</si>
  <si>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</si>
  <si>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</si>
  <si>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</si>
  <si>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</si>
  <si>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</si>
  <si>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</si>
  <si>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</si>
  <si>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</si>
  <si>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</si>
  <si>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</si>
  <si>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</si>
  <si>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</si>
  <si>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</si>
  <si>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</si>
  <si>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</si>
  <si>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</si>
  <si>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</si>
  <si>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</si>
  <si>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</si>
  <si>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</si>
  <si>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</si>
  <si>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</si>
  <si>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</si>
  <si>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</si>
  <si>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</si>
  <si>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</si>
  <si>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</si>
  <si>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</si>
  <si>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</si>
  <si>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</si>
  <si>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</si>
  <si>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</si>
  <si>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</si>
  <si>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</si>
  <si>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</si>
  <si>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</si>
  <si>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</si>
  <si>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</si>
  <si>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</si>
  <si>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</si>
  <si>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</si>
  <si>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</si>
  <si>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</si>
  <si>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</si>
  <si>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</si>
  <si>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</si>
  <si>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</si>
  <si>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</si>
  <si>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</si>
  <si>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</si>
  <si>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</si>
  <si>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</si>
  <si>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</si>
  <si>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</si>
  <si>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</si>
  <si>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</si>
  <si>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</si>
  <si>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</si>
  <si>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</si>
  <si>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</si>
  <si>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</si>
  <si>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</si>
  <si>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</si>
  <si>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</si>
  <si>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</si>
  <si>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</si>
  <si>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</si>
  <si>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</si>
  <si>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</si>
  <si>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</si>
  <si>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</si>
  <si>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</si>
  <si>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</si>
  <si>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</si>
  <si>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</si>
  <si>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</si>
  <si>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</si>
  <si>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</si>
  <si>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</si>
  <si>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</si>
  <si>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</si>
  <si>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</si>
  <si>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</si>
  <si>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</si>
  <si>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</si>
  <si>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</si>
  <si>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</si>
  <si>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</si>
  <si>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</si>
  <si>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</si>
  <si>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</si>
  <si>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</si>
  <si>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</si>
  <si>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</si>
  <si>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</si>
  <si>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</si>
  <si>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</si>
  <si>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</si>
  <si>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</si>
  <si>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</si>
  <si>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</si>
  <si>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</si>
  <si>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</si>
  <si>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</si>
  <si>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</si>
  <si>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</si>
  <si>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</si>
  <si>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</si>
  <si>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</si>
  <si>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</si>
  <si>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</si>
  <si>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</si>
  <si>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</si>
  <si>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</si>
  <si>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</si>
  <si>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</si>
  <si>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</si>
  <si>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</si>
  <si>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</si>
  <si>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</si>
  <si>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</si>
  <si>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</si>
  <si>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</si>
  <si>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</si>
  <si>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</si>
  <si>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</si>
  <si>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</si>
  <si>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</si>
  <si>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</si>
  <si>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</si>
  <si>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</si>
  <si>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</si>
  <si>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</si>
  <si>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</si>
  <si>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</si>
  <si>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</si>
  <si>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</si>
  <si>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</si>
  <si>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</si>
  <si>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</si>
  <si>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</si>
  <si>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</si>
  <si>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</si>
  <si>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</si>
  <si>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</si>
  <si>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</si>
  <si>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</si>
  <si>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</si>
  <si>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</si>
  <si>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</si>
  <si>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</si>
  <si>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</si>
  <si>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</si>
  <si>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</si>
  <si>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</si>
  <si>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</si>
  <si>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</si>
  <si>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</si>
  <si>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</si>
  <si>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</si>
  <si>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</si>
  <si>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</si>
  <si>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</si>
  <si>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</si>
  <si>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</si>
  <si>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</si>
  <si>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</si>
  <si>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</si>
  <si>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</si>
  <si>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</si>
  <si>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</si>
  <si>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</si>
  <si>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</si>
  <si>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</si>
  <si>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</si>
  <si>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</si>
  <si>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</si>
  <si>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</si>
  <si>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</si>
  <si>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</si>
  <si>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</si>
  <si>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</si>
  <si>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</si>
  <si>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</si>
  <si>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</si>
  <si>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</si>
  <si>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</si>
  <si>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</si>
  <si>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</si>
  <si>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</si>
  <si>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</si>
  <si>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</si>
  <si>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</si>
  <si>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</si>
  <si>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</si>
  <si>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</si>
  <si>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</si>
  <si>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</si>
  <si>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</si>
  <si>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</si>
  <si>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</si>
  <si>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</si>
  <si>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</si>
  <si>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</si>
  <si>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</si>
  <si>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</si>
  <si>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</si>
  <si>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</si>
  <si>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</si>
  <si>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</si>
  <si>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</si>
  <si>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</si>
  <si>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</si>
  <si>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</si>
  <si>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</si>
  <si>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</si>
  <si>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</si>
  <si>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</si>
  <si>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</si>
  <si>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</si>
  <si>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</si>
  <si>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</si>
  <si>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</si>
  <si>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</si>
  <si>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</si>
  <si>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</si>
  <si>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</si>
  <si>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</si>
  <si>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</si>
  <si>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</si>
  <si>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</si>
  <si>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</si>
  <si>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</si>
  <si>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</si>
  <si>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</si>
  <si>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</si>
  <si>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</si>
  <si>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</si>
  <si>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</si>
  <si>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</si>
  <si>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</si>
  <si>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</si>
  <si>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</si>
  <si>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</si>
  <si>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</si>
  <si>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</si>
  <si>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</si>
  <si>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</si>
  <si>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</si>
  <si>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</si>
  <si>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</si>
  <si>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</si>
  <si>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</si>
  <si>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</si>
  <si>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</si>
  <si>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</si>
  <si>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</si>
  <si>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</si>
  <si>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</si>
  <si>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</si>
  <si>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</si>
  <si>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</si>
  <si>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</si>
  <si>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</si>
  <si>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</si>
  <si>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</si>
  <si>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</si>
  <si>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</si>
  <si>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</si>
  <si>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</si>
  <si>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</si>
  <si>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</si>
  <si>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</si>
  <si>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</si>
  <si>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</si>
  <si>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</si>
  <si>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</si>
  <si>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</si>
  <si>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</si>
  <si>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</si>
  <si>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</si>
  <si>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</si>
  <si>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</si>
  <si>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</si>
  <si>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</si>
  <si>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</si>
  <si>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</si>
  <si>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</si>
  <si>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</si>
  <si>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</si>
  <si>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</si>
  <si>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</si>
  <si>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</si>
  <si>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</si>
  <si>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</si>
  <si>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</si>
  <si>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</si>
  <si>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</si>
  <si>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</si>
  <si>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</si>
  <si>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</si>
  <si>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</si>
  <si>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</si>
  <si>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</si>
  <si>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</si>
  <si>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</si>
  <si>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</si>
  <si>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</si>
  <si>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</si>
  <si>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</si>
  <si>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</si>
  <si>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</si>
  <si>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</si>
  <si>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</si>
  <si>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</si>
  <si>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</si>
  <si>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</si>
  <si>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</si>
  <si>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</si>
  <si>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</si>
  <si>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</si>
  <si>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</si>
  <si>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</si>
  <si>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</si>
  <si>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</si>
  <si>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</si>
  <si>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</si>
  <si>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</si>
  <si>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</si>
  <si>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</si>
  <si>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</si>
  <si>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</si>
  <si>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</si>
  <si>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</si>
  <si>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</si>
  <si>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</si>
  <si>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</si>
  <si>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</si>
  <si>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</si>
  <si>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</si>
  <si>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</si>
  <si>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</si>
  <si>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</si>
  <si>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</si>
  <si>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</si>
  <si>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</si>
  <si>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</si>
  <si>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</si>
  <si>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</si>
  <si>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</si>
  <si>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</si>
  <si>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</si>
  <si>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</si>
  <si>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</si>
  <si>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</si>
  <si>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</si>
  <si>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</si>
  <si>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</si>
  <si>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</si>
  <si>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</si>
  <si>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</si>
  <si>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</si>
  <si>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</si>
  <si>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</si>
  <si>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</si>
  <si>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</si>
  <si>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</si>
  <si>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</si>
  <si>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</si>
  <si>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</si>
  <si>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</si>
  <si>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</si>
  <si>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</si>
  <si>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</si>
  <si>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</si>
  <si>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</si>
  <si>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</si>
  <si>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</si>
  <si>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</si>
  <si>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</si>
  <si>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</si>
  <si>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</si>
  <si>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</si>
  <si>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</si>
  <si>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</si>
  <si>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</si>
  <si>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</si>
  <si>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</si>
  <si>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</si>
  <si>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</si>
  <si>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</si>
  <si>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</si>
  <si>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</si>
  <si>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</si>
  <si>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</si>
  <si>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</si>
  <si>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</si>
  <si>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</si>
  <si>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</si>
  <si>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</si>
  <si>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</si>
  <si>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</si>
  <si>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</si>
  <si>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</si>
  <si>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</si>
  <si>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</si>
  <si>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</si>
  <si>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</si>
  <si>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</si>
  <si>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</si>
  <si>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</si>
  <si>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</si>
  <si>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</si>
  <si>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</si>
  <si>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</si>
  <si>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</si>
  <si>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</si>
  <si>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</si>
  <si>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</si>
  <si>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</si>
  <si>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</si>
  <si>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</si>
  <si>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</si>
  <si>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</si>
  <si>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</si>
  <si>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</si>
  <si>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</si>
  <si>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</si>
  <si>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</si>
  <si>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</si>
  <si>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</si>
  <si>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</si>
  <si>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</si>
  <si>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</si>
  <si>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</si>
  <si>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</si>
  <si>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</si>
  <si>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</si>
  <si>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</si>
  <si>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</si>
  <si>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</si>
  <si>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</si>
  <si>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</si>
  <si>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</si>
  <si>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</si>
  <si>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</si>
  <si>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</si>
  <si>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</si>
  <si>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</si>
  <si>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</si>
  <si>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</si>
  <si>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</si>
  <si>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</si>
  <si>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</si>
  <si>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</si>
  <si>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</si>
  <si>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</si>
  <si>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</si>
  <si>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</si>
  <si>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</si>
  <si>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</si>
  <si>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</si>
  <si>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</si>
  <si>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</si>
  <si>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</si>
  <si>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</si>
  <si>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</si>
  <si>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</si>
  <si>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</si>
  <si>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</si>
  <si>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</si>
  <si>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</si>
  <si>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</si>
  <si>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</si>
  <si>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</si>
  <si>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</si>
  <si>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</si>
  <si>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</si>
  <si>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</si>
  <si>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</si>
  <si>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</si>
  <si>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</si>
  <si>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</si>
  <si>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</si>
  <si>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</si>
  <si>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</si>
  <si>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</si>
  <si>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</si>
  <si>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</si>
  <si>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</si>
  <si>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</si>
  <si>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</si>
  <si>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</si>
  <si>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</si>
  <si>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</si>
  <si>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</si>
  <si>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</si>
  <si>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</si>
  <si>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</si>
  <si>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</si>
  <si>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</si>
  <si>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</si>
  <si>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</si>
  <si>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</si>
  <si>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</si>
  <si>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</si>
  <si>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</si>
  <si>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</si>
  <si>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</si>
  <si>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</si>
  <si>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</si>
  <si>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</si>
  <si>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</si>
  <si>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</si>
  <si>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</si>
  <si>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</si>
  <si>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</si>
  <si>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</si>
  <si>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</si>
  <si>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</si>
  <si>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</si>
  <si>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</si>
  <si>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</si>
  <si>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</si>
  <si>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</si>
  <si>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</si>
  <si>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</si>
  <si>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</si>
  <si>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</si>
  <si>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</si>
  <si>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</si>
  <si>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</si>
  <si>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</si>
  <si>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</si>
  <si>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</si>
  <si>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</si>
  <si>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</si>
  <si>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</si>
  <si>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</si>
  <si>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</si>
  <si>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</si>
  <si>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</si>
  <si>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</si>
  <si>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</si>
  <si>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</si>
  <si>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</si>
  <si>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</si>
  <si>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</si>
  <si>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</si>
  <si>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</si>
  <si>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</si>
  <si>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</si>
  <si>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</si>
  <si>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</si>
  <si>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</si>
  <si>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</si>
  <si>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</si>
  <si>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</si>
  <si>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</si>
  <si>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</si>
  <si>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</si>
  <si>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</si>
  <si>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</si>
  <si>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</si>
  <si>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</si>
  <si>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</si>
  <si>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</si>
  <si>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</si>
  <si>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</si>
  <si>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</si>
  <si>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</si>
  <si>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</si>
  <si>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</si>
  <si>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</si>
  <si>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</si>
  <si>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</si>
  <si>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</si>
  <si>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</si>
  <si>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</si>
  <si>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</si>
  <si>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</si>
  <si>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</si>
  <si>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</si>
  <si>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</si>
  <si>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</si>
  <si>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</si>
  <si>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</si>
  <si>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</si>
  <si>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</si>
  <si>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</si>
  <si>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</si>
  <si>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</si>
  <si>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</si>
  <si>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</si>
  <si>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</si>
  <si>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</si>
  <si>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</si>
  <si>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</si>
  <si>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</si>
  <si>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</si>
  <si>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</si>
  <si>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</si>
  <si>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</si>
  <si>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</si>
  <si>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</si>
  <si>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</si>
  <si>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</si>
  <si>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</si>
  <si>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</si>
  <si>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</si>
  <si>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</si>
  <si>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</si>
  <si>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</si>
  <si>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</si>
  <si>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</si>
  <si>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</si>
  <si>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</si>
  <si>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</si>
  <si>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</si>
  <si>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</si>
  <si>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</si>
  <si>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</si>
  <si>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</si>
  <si>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</si>
  <si>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</si>
  <si>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</si>
  <si>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</si>
  <si>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</si>
  <si>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</si>
  <si>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</si>
  <si>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</si>
  <si>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</si>
  <si>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</si>
  <si>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</si>
  <si>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</si>
  <si>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</si>
  <si>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</si>
  <si>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</si>
  <si>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</si>
  <si>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</si>
  <si>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</si>
  <si>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</si>
  <si>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</si>
  <si>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</si>
  <si>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</si>
  <si>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</si>
  <si>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</si>
  <si>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</si>
  <si>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</si>
  <si>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</si>
  <si>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</si>
  <si>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</si>
  <si>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</si>
  <si>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</si>
  <si>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</si>
  <si>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</si>
  <si>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</si>
  <si>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</si>
  <si>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</si>
  <si>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</si>
  <si>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</si>
  <si>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</si>
  <si>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</si>
  <si>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</si>
  <si>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</si>
  <si>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</si>
  <si>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</si>
  <si>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</si>
  <si>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</si>
  <si>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</si>
  <si>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</si>
  <si>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</si>
  <si>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</si>
  <si>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</si>
  <si>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</si>
  <si>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</si>
  <si>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</si>
  <si>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</si>
  <si>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</si>
  <si>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</si>
  <si>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</si>
  <si>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</si>
  <si>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</si>
  <si>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</si>
  <si>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</si>
  <si>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</si>
  <si>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</si>
  <si>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</si>
  <si>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</si>
  <si>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</si>
  <si>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</si>
  <si>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</si>
  <si>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</si>
  <si>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</si>
  <si>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</si>
  <si>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</si>
  <si>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</si>
  <si>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</si>
  <si>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</si>
  <si>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</si>
  <si>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</si>
  <si>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</si>
  <si>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</si>
  <si>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</si>
  <si>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</si>
  <si>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</si>
  <si>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</si>
  <si>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</si>
  <si>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</si>
  <si>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</si>
  <si>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</si>
  <si>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</si>
  <si>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</si>
  <si>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</si>
  <si>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</si>
  <si>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</si>
  <si>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</si>
  <si>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</si>
  <si>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</si>
  <si>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</si>
  <si>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</si>
  <si>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</si>
  <si>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</si>
  <si>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</si>
  <si>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</si>
  <si>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</si>
  <si>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</si>
  <si>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</si>
  <si>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</si>
  <si>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</si>
  <si>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</si>
  <si>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</si>
  <si>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</si>
  <si>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</si>
  <si>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</si>
  <si>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</si>
  <si>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</si>
  <si>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</si>
  <si>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</si>
  <si>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</si>
  <si>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</si>
  <si>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</si>
  <si>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</si>
  <si>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</si>
  <si>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</si>
  <si>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</si>
  <si>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</si>
  <si>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</si>
  <si>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</si>
  <si>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</si>
  <si>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</si>
  <si>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</si>
  <si>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</si>
  <si>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</si>
  <si>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</si>
  <si>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</si>
  <si>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</si>
  <si>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</si>
  <si>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</si>
  <si>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</si>
  <si>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</si>
  <si>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</si>
  <si>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</si>
  <si>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</si>
  <si>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</si>
  <si>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</si>
  <si>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</si>
  <si>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</si>
  <si>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</si>
  <si>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</si>
  <si>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</si>
  <si>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</si>
  <si>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</si>
  <si>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</si>
  <si>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</si>
  <si>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</si>
  <si>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</si>
  <si>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</si>
  <si>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</si>
  <si>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</si>
  <si>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</si>
  <si>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</si>
  <si>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</si>
  <si>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</si>
  <si>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</si>
  <si>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</si>
  <si>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</si>
  <si>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</si>
  <si>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</si>
  <si>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</si>
  <si>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</si>
  <si>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</si>
  <si>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</si>
  <si>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</si>
  <si>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</si>
  <si>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</si>
  <si>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</si>
  <si>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</si>
  <si>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</si>
  <si>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</si>
  <si>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</si>
  <si>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</si>
  <si>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</si>
  <si>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</si>
  <si>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</si>
  <si>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</si>
  <si>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</si>
  <si>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</si>
  <si>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</si>
  <si>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</si>
  <si>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</si>
  <si>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</si>
  <si>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</si>
  <si>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</si>
  <si>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</si>
  <si>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</si>
  <si>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</si>
  <si>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</si>
  <si>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</si>
  <si>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</si>
  <si>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</si>
  <si>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</si>
  <si>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</si>
  <si>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</si>
  <si>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</si>
  <si>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</si>
  <si>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</si>
  <si>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</si>
  <si>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</si>
  <si>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</si>
  <si>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</si>
  <si>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</si>
  <si>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</si>
  <si>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</si>
  <si>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</si>
  <si>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</si>
  <si>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</si>
  <si>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</si>
  <si>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</si>
  <si>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</si>
  <si>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</si>
  <si>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</si>
  <si>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</si>
  <si>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</si>
  <si>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</si>
  <si>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</si>
  <si>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</si>
  <si>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</si>
  <si>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</si>
  <si>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</si>
  <si>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</si>
  <si>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</si>
  <si>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</si>
  <si>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</si>
  <si>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</si>
  <si>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</si>
  <si>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</si>
  <si>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</si>
  <si>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</si>
  <si>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</si>
  <si>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</si>
  <si>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</si>
  <si>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</si>
  <si>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</si>
  <si>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</si>
  <si>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</si>
  <si>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</si>
  <si>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</si>
  <si>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</si>
  <si>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</si>
  <si>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</si>
  <si>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</si>
  <si>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</si>
  <si>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</si>
  <si>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</si>
  <si>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</si>
  <si>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</si>
  <si>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</si>
  <si>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</si>
  <si>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</si>
  <si>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</si>
  <si>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</si>
  <si>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</si>
  <si>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</si>
  <si>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</si>
  <si>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</si>
  <si>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</si>
  <si>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</si>
  <si>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</si>
  <si>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</si>
  <si>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</si>
  <si>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</si>
  <si>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</si>
  <si>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</si>
  <si>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</si>
  <si>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</si>
  <si>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</si>
  <si>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</si>
  <si>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</si>
  <si>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</si>
  <si>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</si>
  <si>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</si>
  <si>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</si>
  <si>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</si>
  <si>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</si>
  <si>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</si>
  <si>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</si>
  <si>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</si>
  <si>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</si>
  <si>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</si>
  <si>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</si>
  <si>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</si>
  <si>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</si>
  <si>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</si>
  <si>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</si>
  <si>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</si>
  <si>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</si>
  <si>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</si>
  <si>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</si>
  <si>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</si>
  <si>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</si>
  <si>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</si>
  <si>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</si>
  <si>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</si>
  <si>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</si>
  <si>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</si>
  <si>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</si>
  <si>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</si>
  <si>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</si>
  <si>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</si>
  <si>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</si>
  <si>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</si>
  <si>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</si>
  <si>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</si>
  <si>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</si>
  <si>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</si>
  <si>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</si>
  <si>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</si>
  <si>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</si>
  <si>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</si>
  <si>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</si>
  <si>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</si>
  <si>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</si>
  <si>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</si>
  <si>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</si>
  <si>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</si>
  <si>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</si>
  <si>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</si>
  <si>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</si>
  <si>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</si>
  <si>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</si>
  <si>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</si>
  <si>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</si>
  <si>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</si>
  <si>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</si>
  <si>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</si>
  <si>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</si>
  <si>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</si>
  <si>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</si>
  <si>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</si>
  <si>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</si>
  <si>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</si>
  <si>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</si>
  <si>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</si>
  <si>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</si>
  <si>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</si>
  <si>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</si>
  <si>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</si>
  <si>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</si>
  <si>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</si>
  <si>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</si>
  <si>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</si>
  <si>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</si>
  <si>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</si>
  <si>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</si>
  <si>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</si>
  <si>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</si>
  <si>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</si>
  <si>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</si>
  <si>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</si>
  <si>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</si>
  <si>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</si>
  <si>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</si>
  <si>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</si>
  <si>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</si>
  <si>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</si>
  <si>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</si>
  <si>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</si>
  <si>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</si>
  <si>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</si>
  <si>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</si>
  <si>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</si>
  <si>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</si>
  <si>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</si>
  <si>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</si>
  <si>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</si>
  <si>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</si>
  <si>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</si>
  <si>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</si>
  <si>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</si>
  <si>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</si>
  <si>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</si>
  <si>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</si>
  <si>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</si>
  <si>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</si>
  <si>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</si>
  <si>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</si>
  <si>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</si>
  <si>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</si>
  <si>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</si>
  <si>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</si>
  <si>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</si>
  <si>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</si>
  <si>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</si>
  <si>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</si>
  <si>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</si>
  <si>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</si>
  <si>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</si>
  <si>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</si>
  <si>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</si>
  <si>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</si>
  <si>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</si>
  <si>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</si>
  <si>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</si>
  <si>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</si>
  <si>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</si>
  <si>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</si>
  <si>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</si>
  <si>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</si>
  <si>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</si>
  <si>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</si>
  <si>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</si>
  <si>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</si>
  <si>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</si>
  <si>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</si>
  <si>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</si>
  <si>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</si>
  <si>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</si>
  <si>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</si>
  <si>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</si>
  <si>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</si>
  <si>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</si>
  <si>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</si>
  <si>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</si>
  <si>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</si>
  <si>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</si>
  <si>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</si>
  <si>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</si>
  <si>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</si>
  <si>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</si>
  <si>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</si>
  <si>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</si>
  <si>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</si>
  <si>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</si>
  <si>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</si>
  <si>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</si>
  <si>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</si>
  <si>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</si>
  <si>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</si>
  <si>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</si>
  <si>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</si>
  <si>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</si>
  <si>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</si>
  <si>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</si>
  <si>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</si>
  <si>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</si>
  <si>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</si>
  <si>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</si>
  <si>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</si>
  <si>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</si>
  <si>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</si>
  <si>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</si>
  <si>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</si>
  <si>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</si>
  <si>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</si>
  <si>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</si>
  <si>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</si>
  <si>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</si>
  <si>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</si>
  <si>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</si>
  <si>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</si>
  <si>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</si>
  <si>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</si>
  <si>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</si>
  <si>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</si>
  <si>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</si>
  <si>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</si>
  <si>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</si>
  <si>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</si>
  <si>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</si>
  <si>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</si>
  <si>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</si>
  <si>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</si>
  <si>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</si>
  <si>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</si>
  <si>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</si>
  <si>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</si>
  <si>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</si>
  <si>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</si>
  <si>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</si>
  <si>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</si>
  <si>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</si>
  <si>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</si>
  <si>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</si>
  <si>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</si>
  <si>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</si>
  <si>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</si>
  <si>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</si>
  <si>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</si>
  <si>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</si>
  <si>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</si>
  <si>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</si>
  <si>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</si>
  <si>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</si>
  <si>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</si>
  <si>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</si>
  <si>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</si>
  <si>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</si>
  <si>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</si>
  <si>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</si>
  <si>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</si>
  <si>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</si>
  <si>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</si>
  <si>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</si>
  <si>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</si>
  <si>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</si>
  <si>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</si>
  <si>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</si>
  <si>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</si>
  <si>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</si>
  <si>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</si>
  <si>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</si>
  <si>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</si>
  <si>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</si>
  <si>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</si>
  <si>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</si>
  <si>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</si>
  <si>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</si>
  <si>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</si>
  <si>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</si>
  <si>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</si>
  <si>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</si>
  <si>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</si>
  <si>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</si>
  <si>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</si>
  <si>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</si>
  <si>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</si>
  <si>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</si>
  <si>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</si>
  <si>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</si>
  <si>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</si>
  <si>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</si>
  <si>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</si>
  <si>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</si>
  <si>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</si>
  <si>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</si>
  <si>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</si>
  <si>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</si>
  <si>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</si>
  <si>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</si>
  <si>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</si>
  <si>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</si>
  <si>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</si>
  <si>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</si>
  <si>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</si>
  <si>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</si>
  <si>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</si>
  <si>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</si>
  <si>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</si>
  <si>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</si>
  <si>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</si>
  <si>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</si>
  <si>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</si>
  <si>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</si>
  <si>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</si>
  <si>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</si>
  <si>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</si>
  <si>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</si>
  <si>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</si>
  <si>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</si>
  <si>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</si>
  <si>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</si>
  <si>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</si>
  <si>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</si>
  <si>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</si>
  <si>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</si>
  <si>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</si>
  <si>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</si>
  <si>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</si>
  <si>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</si>
  <si>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</si>
  <si>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</si>
  <si>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</si>
  <si>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</si>
  <si>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</si>
  <si>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</si>
  <si>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</si>
  <si>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</si>
  <si>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</si>
  <si>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</si>
  <si>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</si>
  <si>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</si>
  <si>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</si>
  <si>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</si>
  <si>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</si>
  <si>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</si>
  <si>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</si>
  <si>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</si>
  <si>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</si>
  <si>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</si>
  <si>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</si>
  <si>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</si>
  <si>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</si>
  <si>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</si>
  <si>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</si>
  <si>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</si>
  <si>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</si>
  <si>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</si>
  <si>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</si>
  <si>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</si>
  <si>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</si>
  <si>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</si>
  <si>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</si>
  <si>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</si>
  <si>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</si>
  <si>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</si>
  <si>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</si>
  <si>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</si>
  <si>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</si>
  <si>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</si>
  <si>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</si>
  <si>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</si>
  <si>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</si>
  <si>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</si>
  <si>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</si>
  <si>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</si>
  <si>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</si>
  <si>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</si>
  <si>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</si>
  <si>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</si>
  <si>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</si>
  <si>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</si>
  <si>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</si>
  <si>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</si>
  <si>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</si>
  <si>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</si>
  <si>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</si>
  <si>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</si>
  <si>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</si>
  <si>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</si>
  <si>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</si>
  <si>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</si>
  <si>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</si>
  <si>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</si>
  <si>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</si>
  <si>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</si>
  <si>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</si>
  <si>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</si>
  <si>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</si>
  <si>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</si>
  <si>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</si>
  <si>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</si>
  <si>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</si>
  <si>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</si>
  <si>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</si>
  <si>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</si>
  <si>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</si>
  <si>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</si>
  <si>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</si>
  <si>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</si>
  <si>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</si>
  <si>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</si>
  <si>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</si>
  <si>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</si>
  <si>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</si>
  <si>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</si>
  <si>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</si>
  <si>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</si>
  <si>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</si>
  <si>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</si>
  <si>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</si>
  <si>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</si>
  <si>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</si>
  <si>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</si>
  <si>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</si>
  <si>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</si>
  <si>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</si>
  <si>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</si>
  <si>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</si>
  <si>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</si>
  <si>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</si>
  <si>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</si>
  <si>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</si>
  <si>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</si>
  <si>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</si>
  <si>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</si>
  <si>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</si>
  <si>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</si>
  <si>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</si>
  <si>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</si>
  <si>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</si>
  <si>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</si>
  <si>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</si>
  <si>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</si>
  <si>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</si>
  <si>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</si>
  <si>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</si>
  <si>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</si>
  <si>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</si>
  <si>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</si>
  <si>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</si>
  <si>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</si>
  <si>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</si>
  <si>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</si>
  <si>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</si>
  <si>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</si>
  <si>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</si>
  <si>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</si>
  <si>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</si>
  <si>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</si>
  <si>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</si>
  <si>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</si>
  <si>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</si>
  <si>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</si>
  <si>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</si>
  <si>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</si>
  <si>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</si>
  <si>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</si>
  <si>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</si>
  <si>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</si>
  <si>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</si>
  <si>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</si>
  <si>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</si>
  <si>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</si>
  <si>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</si>
  <si>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</si>
  <si>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</si>
  <si>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</si>
  <si>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</si>
  <si>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</si>
  <si>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</si>
  <si>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</si>
  <si>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</si>
  <si>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</si>
  <si>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</si>
  <si>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</si>
  <si>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</si>
  <si>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</si>
  <si>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</si>
  <si>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</si>
  <si>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</si>
  <si>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</si>
  <si>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</si>
  <si>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</si>
  <si>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</si>
  <si>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</si>
  <si>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</si>
  <si>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</si>
  <si>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</si>
  <si>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</si>
  <si>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</si>
  <si>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</si>
  <si>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</si>
  <si>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</si>
  <si>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</si>
  <si>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</si>
  <si>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</si>
  <si>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</si>
  <si>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</si>
  <si>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</si>
  <si>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</si>
  <si>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</si>
  <si>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</si>
  <si>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</si>
  <si>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</si>
  <si>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</si>
  <si>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</si>
  <si>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</si>
  <si>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</si>
  <si>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</si>
  <si>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</si>
  <si>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</si>
  <si>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</si>
  <si>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</si>
  <si>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</si>
  <si>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</si>
  <si>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</si>
  <si>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</si>
  <si>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</si>
  <si>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</si>
  <si>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</si>
  <si>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</si>
  <si>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</si>
  <si>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</si>
  <si>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</si>
  <si>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</si>
  <si>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</si>
  <si>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</si>
  <si>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</si>
  <si>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</si>
  <si>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</si>
  <si>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</si>
  <si>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</si>
  <si>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</si>
  <si>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</si>
  <si>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</si>
  <si>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</si>
  <si>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</si>
  <si>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</si>
  <si>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</si>
  <si>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</si>
  <si>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</si>
  <si>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</si>
  <si>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</si>
  <si>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</si>
  <si>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</si>
  <si>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</si>
  <si>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</si>
  <si>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</si>
  <si>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</si>
  <si>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</si>
  <si>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</si>
  <si>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</si>
  <si>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</si>
  <si>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</si>
  <si>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</si>
  <si>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</si>
  <si>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</si>
  <si>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</si>
  <si>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</si>
  <si>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</si>
  <si>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</si>
  <si>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</si>
  <si>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</si>
  <si>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</si>
  <si>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</si>
  <si>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</si>
  <si>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</si>
  <si>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</si>
  <si>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</si>
  <si>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</si>
  <si>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</si>
  <si>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</si>
  <si>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</si>
  <si>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</si>
  <si>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</si>
  <si>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</si>
  <si>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</si>
  <si>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</si>
  <si>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</si>
  <si>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</si>
  <si>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</si>
  <si>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</si>
  <si>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</si>
  <si>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</si>
  <si>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</si>
  <si>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</si>
  <si>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</si>
  <si>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</si>
  <si>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</si>
  <si>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</si>
  <si>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</si>
  <si>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</si>
  <si>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</si>
  <si>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</si>
  <si>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</si>
  <si>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</si>
  <si>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</si>
  <si>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</si>
  <si>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</si>
  <si>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</si>
  <si>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</si>
  <si>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</si>
  <si>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</si>
  <si>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</si>
  <si>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</si>
  <si>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</si>
  <si>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</si>
  <si>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</si>
  <si>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</si>
  <si>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</si>
  <si>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</si>
  <si>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</si>
  <si>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</si>
  <si>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</si>
  <si>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</si>
  <si>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</si>
  <si>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</si>
  <si>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</si>
  <si>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</si>
  <si>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</si>
  <si>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</si>
  <si>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</si>
  <si>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</si>
  <si>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</si>
  <si>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</si>
  <si>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</si>
  <si>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</si>
  <si>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</si>
  <si>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</si>
  <si>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</si>
  <si>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</si>
  <si>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</si>
  <si>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</si>
  <si>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</si>
  <si>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</si>
  <si>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</si>
  <si>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</si>
  <si>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</si>
  <si>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</si>
  <si>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</si>
  <si>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</si>
  <si>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</si>
  <si>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</si>
  <si>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</si>
  <si>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</si>
  <si>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</si>
  <si>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</si>
  <si>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</si>
  <si>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</si>
  <si>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</si>
  <si>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</si>
  <si>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</si>
  <si>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</si>
  <si>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</si>
  <si>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</si>
  <si>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</si>
  <si>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</si>
  <si>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</si>
  <si>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</si>
  <si>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</si>
  <si>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</si>
  <si>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</si>
  <si>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</si>
  <si>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</si>
  <si>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</si>
  <si>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</si>
  <si>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</si>
  <si>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</si>
  <si>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</si>
  <si>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</si>
  <si>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</si>
  <si>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</si>
  <si>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</si>
  <si>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</si>
  <si>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</si>
  <si>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</si>
  <si>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</si>
  <si>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</si>
  <si>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</si>
  <si>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</si>
  <si>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</si>
  <si>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</si>
  <si>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</si>
  <si>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</si>
  <si>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</si>
  <si>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</si>
  <si>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</si>
  <si>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</si>
  <si>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</si>
  <si>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</si>
  <si>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</si>
  <si>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</si>
  <si>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</si>
  <si>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</si>
  <si>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</si>
  <si>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</si>
  <si>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</si>
  <si>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</si>
  <si>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</si>
  <si>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</si>
  <si>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</si>
  <si>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</si>
  <si>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</si>
  <si>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</si>
  <si>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</si>
  <si>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</si>
  <si>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</si>
  <si>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</si>
  <si>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</si>
  <si>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</si>
  <si>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</si>
  <si>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</si>
  <si>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</si>
  <si>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</si>
  <si>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</si>
  <si>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</si>
  <si>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</si>
  <si>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</si>
  <si>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</si>
  <si>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</si>
  <si>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</si>
  <si>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</si>
  <si>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</si>
  <si>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</si>
  <si>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</si>
  <si>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</si>
  <si>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</si>
  <si>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</si>
  <si>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</si>
  <si>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</si>
  <si>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</si>
  <si>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</si>
  <si>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</si>
  <si>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</si>
  <si>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</si>
  <si>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</si>
  <si>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</si>
  <si>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</si>
  <si>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</si>
  <si>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</si>
  <si>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</si>
  <si>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</si>
  <si>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</si>
  <si>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</si>
  <si>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</si>
  <si>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</si>
  <si>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</si>
  <si>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</si>
  <si>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</si>
  <si>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</si>
  <si>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</si>
  <si>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</si>
  <si>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</si>
  <si>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</si>
  <si>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</si>
  <si>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</si>
  <si>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</si>
  <si>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</si>
  <si>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</si>
  <si>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</si>
  <si>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</si>
  <si>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</si>
  <si>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</si>
  <si>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</si>
  <si>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</si>
  <si>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</si>
  <si>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</si>
  <si>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</si>
  <si>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</si>
  <si>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</si>
  <si>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</si>
  <si>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</si>
  <si>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</si>
  <si>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</si>
  <si>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</si>
  <si>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</si>
  <si>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</si>
  <si>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</si>
  <si>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</si>
  <si>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</si>
  <si>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</si>
  <si>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</si>
  <si>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</si>
  <si>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</si>
  <si>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</si>
  <si>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</si>
  <si>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</si>
  <si>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</si>
  <si>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</si>
  <si>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</si>
  <si>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</si>
  <si>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</si>
  <si>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</si>
  <si>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</si>
  <si>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</si>
  <si>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</si>
  <si>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</si>
  <si>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</si>
  <si>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</si>
  <si>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</si>
  <si>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</si>
  <si>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</si>
  <si>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</si>
  <si>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</si>
  <si>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</si>
  <si>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</si>
  <si>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</si>
  <si>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</si>
  <si>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</si>
  <si>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</si>
  <si>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</si>
  <si>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</si>
  <si>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</si>
  <si>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</si>
  <si>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</si>
  <si>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</si>
  <si>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</si>
  <si>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</si>
  <si>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</si>
  <si>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</si>
  <si>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</si>
  <si>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</si>
  <si>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</si>
  <si>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</si>
  <si>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</si>
  <si>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</si>
  <si>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</si>
  <si>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</si>
  <si>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</si>
  <si>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</si>
  <si>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</si>
  <si>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</si>
  <si>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</si>
  <si>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</si>
  <si>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</si>
  <si>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</si>
  <si>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</si>
  <si>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</si>
  <si>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</si>
  <si>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</si>
  <si>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</si>
  <si>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</si>
  <si>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</si>
  <si>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</si>
  <si>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</si>
  <si>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</si>
  <si>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</si>
  <si>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</si>
  <si>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</si>
  <si>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</si>
  <si>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</si>
  <si>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</si>
  <si>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</si>
  <si>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</si>
  <si>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</si>
  <si>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</si>
  <si>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</si>
  <si>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</si>
  <si>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</si>
  <si>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</si>
  <si>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</si>
  <si>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</si>
  <si>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</si>
  <si>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</si>
  <si>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</si>
  <si>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</si>
  <si>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</si>
  <si>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</si>
  <si>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</si>
  <si>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</si>
  <si>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</si>
  <si>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</si>
  <si>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</si>
  <si>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</si>
  <si>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</si>
  <si>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</si>
  <si>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</si>
  <si>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</si>
  <si>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</si>
  <si>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</si>
  <si>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</si>
  <si>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</si>
  <si>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</si>
  <si>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</si>
  <si>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</si>
  <si>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</si>
  <si>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</si>
  <si>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</si>
  <si>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</si>
  <si>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</si>
  <si>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</si>
  <si>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</si>
  <si>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</si>
  <si>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</si>
  <si>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</si>
  <si>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</si>
  <si>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</si>
  <si>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</si>
  <si>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</si>
  <si>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</si>
  <si>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</si>
  <si>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</si>
  <si>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</si>
  <si>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</si>
  <si>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</si>
  <si>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</si>
  <si>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</si>
  <si>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</si>
  <si>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</si>
  <si>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</si>
  <si>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</si>
  <si>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</si>
  <si>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</si>
  <si>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</si>
  <si>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</si>
  <si>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</si>
  <si>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</si>
  <si>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</si>
  <si>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</si>
  <si>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</si>
  <si>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</si>
  <si>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</si>
  <si>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</si>
  <si>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</si>
  <si>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</si>
  <si>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</si>
  <si>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</si>
  <si>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</si>
  <si>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</si>
  <si>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</si>
  <si>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</si>
  <si>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</si>
  <si>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</si>
  <si>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</si>
  <si>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</si>
  <si>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</si>
  <si>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</si>
  <si>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</si>
  <si>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</si>
  <si>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</si>
  <si>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</si>
  <si>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</si>
  <si>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</si>
  <si>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</si>
  <si>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</si>
  <si>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</si>
  <si>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</si>
  <si>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</si>
  <si>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</si>
  <si>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</si>
  <si>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</si>
  <si>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</si>
  <si>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</si>
  <si>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</si>
  <si>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</si>
  <si>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</si>
  <si>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</si>
  <si>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</si>
  <si>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</si>
  <si>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</si>
  <si>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</si>
  <si>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</si>
  <si>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</si>
  <si>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</si>
  <si>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</si>
  <si>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</si>
  <si>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</si>
  <si>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</si>
  <si>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</si>
  <si>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</si>
  <si>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</si>
  <si>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</si>
  <si>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</si>
  <si>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</si>
  <si>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</si>
  <si>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</si>
  <si>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</si>
  <si>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</si>
  <si>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</si>
  <si>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</si>
  <si>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</si>
  <si>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</si>
  <si>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</si>
  <si>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</si>
  <si>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</si>
  <si>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</si>
  <si>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</si>
  <si>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</si>
  <si>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</si>
  <si>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</si>
  <si>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</si>
  <si>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</si>
  <si>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</si>
  <si>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</si>
  <si>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</si>
  <si>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</si>
  <si>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</si>
  <si>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</si>
  <si>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</si>
  <si>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</si>
  <si>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</si>
  <si>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</si>
  <si>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</si>
  <si>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</si>
  <si>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</si>
  <si>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</si>
  <si>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</si>
  <si>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</si>
  <si>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</si>
  <si>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</si>
  <si>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</si>
  <si>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</si>
  <si>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</si>
  <si>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</si>
  <si>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</si>
  <si>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</si>
  <si>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</si>
  <si>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</si>
  <si>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</si>
  <si>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</si>
  <si>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</si>
  <si>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</si>
  <si>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</si>
  <si>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</si>
  <si>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</si>
  <si>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</si>
  <si>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</si>
  <si>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</si>
  <si>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</si>
  <si>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</si>
  <si>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</si>
  <si>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</si>
  <si>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</si>
  <si>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</si>
  <si>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</si>
  <si>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</si>
  <si>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</si>
  <si>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</si>
  <si>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</si>
  <si>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</si>
  <si>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</si>
  <si>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</si>
  <si>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</si>
  <si>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</si>
  <si>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</si>
  <si>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</si>
  <si>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</si>
  <si>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</si>
  <si>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</si>
  <si>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</si>
  <si>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</si>
  <si>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</si>
  <si>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</si>
  <si>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</si>
  <si>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</si>
  <si>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</si>
  <si>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</si>
  <si>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</si>
  <si>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</si>
  <si>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</si>
  <si>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</si>
  <si>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</si>
  <si>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</si>
  <si>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</si>
  <si>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</si>
  <si>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</si>
  <si>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</si>
  <si>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</si>
  <si>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</si>
  <si>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</si>
  <si>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</si>
  <si>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</si>
  <si>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</si>
  <si>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</si>
  <si>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</si>
  <si>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</si>
  <si>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</si>
  <si>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</si>
  <si>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</si>
  <si>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</si>
  <si>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</si>
  <si>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</si>
  <si>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</si>
  <si>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</si>
  <si>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</si>
  <si>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</si>
  <si>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</si>
  <si>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</si>
  <si>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</si>
  <si>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</si>
  <si>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</si>
  <si>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</si>
  <si>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</si>
  <si>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</si>
  <si>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</si>
  <si>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</si>
  <si>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</si>
  <si>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</si>
  <si>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</si>
  <si>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</si>
  <si>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</si>
  <si>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</si>
  <si>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</si>
  <si>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</si>
  <si>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</si>
  <si>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</si>
  <si>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</si>
  <si>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</si>
  <si>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</si>
  <si>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</si>
  <si>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</si>
  <si>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</si>
  <si>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</si>
  <si>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</si>
  <si>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</si>
  <si>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</si>
  <si>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</si>
  <si>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</si>
  <si>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</si>
  <si>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</si>
  <si>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</si>
  <si>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</si>
  <si>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</si>
  <si>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</si>
  <si>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</si>
  <si>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</si>
  <si>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</si>
  <si>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</si>
  <si>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</si>
  <si>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</si>
  <si>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</si>
  <si>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</si>
  <si>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</si>
  <si>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</si>
  <si>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</si>
  <si>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</si>
  <si>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</si>
  <si>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</si>
  <si>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</si>
  <si>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</si>
  <si>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</si>
  <si>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</si>
  <si>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</si>
  <si>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</si>
  <si>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</si>
  <si>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</si>
  <si>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</si>
  <si>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</si>
  <si>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</si>
  <si>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</si>
  <si>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</si>
  <si>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</si>
  <si>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</si>
  <si>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</si>
  <si>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</si>
  <si>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</si>
  <si>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</si>
  <si>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</si>
  <si>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</si>
  <si>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</si>
  <si>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</si>
  <si>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</si>
  <si>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</si>
  <si>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</si>
  <si>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</si>
  <si>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</si>
  <si>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</si>
  <si>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</si>
  <si>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</si>
  <si>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</si>
  <si>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</si>
  <si>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</si>
  <si>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</si>
  <si>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</si>
  <si>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</si>
  <si>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</si>
  <si>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</si>
  <si>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</si>
  <si>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</si>
  <si>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</si>
  <si>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</si>
  <si>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</si>
  <si>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</si>
  <si>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</si>
  <si>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</si>
  <si>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</si>
  <si>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</si>
  <si>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</si>
  <si>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</si>
  <si>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</si>
  <si>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</si>
  <si>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</si>
  <si>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</si>
  <si>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</si>
  <si>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</si>
  <si>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</si>
  <si>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</si>
  <si>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</si>
  <si>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</si>
  <si>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</si>
  <si>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</si>
  <si>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</si>
  <si>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</si>
  <si>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</si>
  <si>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</si>
  <si>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</si>
  <si>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</si>
  <si>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</si>
  <si>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</si>
  <si>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</si>
  <si>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</si>
  <si>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</si>
  <si>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</si>
  <si>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</si>
  <si>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</si>
  <si>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</si>
  <si>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</si>
  <si>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</si>
  <si>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</si>
  <si>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</si>
  <si>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</si>
  <si>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</si>
  <si>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</si>
  <si>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</si>
  <si>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</si>
  <si>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</si>
  <si>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</si>
  <si>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</si>
  <si>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</si>
  <si>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</si>
  <si>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</si>
  <si>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</si>
  <si>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</si>
  <si>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</si>
  <si>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</si>
  <si>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</si>
  <si>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</si>
  <si>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</si>
  <si>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</si>
  <si>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</si>
  <si>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</si>
  <si>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</si>
  <si>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</si>
  <si>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</si>
  <si>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</si>
  <si>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</si>
  <si>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</si>
  <si>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</si>
  <si>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</si>
  <si>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</si>
  <si>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</si>
  <si>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</si>
  <si>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</si>
  <si>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</si>
  <si>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</si>
  <si>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</si>
  <si>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</si>
  <si>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</si>
  <si>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</si>
  <si>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</si>
  <si>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</si>
  <si>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</si>
  <si>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</si>
  <si>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</si>
  <si>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</si>
  <si>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</si>
  <si>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</si>
  <si>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</si>
  <si>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</si>
  <si>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</si>
  <si>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</si>
  <si>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</si>
  <si>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</si>
  <si>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</si>
  <si>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</si>
  <si>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</si>
  <si>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</si>
  <si>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</si>
  <si>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</si>
  <si>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</si>
  <si>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</si>
  <si>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</si>
  <si>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</si>
  <si>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</si>
  <si>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</si>
  <si>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</si>
  <si>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</si>
  <si>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</si>
  <si>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</si>
  <si>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</si>
  <si>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</si>
  <si>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</si>
  <si>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</si>
  <si>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</si>
  <si>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</si>
  <si>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</si>
  <si>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</si>
  <si>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</si>
  <si>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</si>
  <si>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</si>
  <si>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</si>
  <si>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</si>
  <si>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</si>
  <si>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</si>
  <si>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</si>
  <si>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</si>
  <si>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</si>
  <si>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</si>
  <si>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</si>
  <si>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</si>
  <si>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</si>
  <si>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</si>
  <si>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</si>
  <si>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</si>
  <si>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</si>
  <si>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</si>
  <si>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</si>
  <si>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</si>
  <si>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</si>
  <si>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</si>
  <si>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</si>
  <si>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</si>
  <si>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</si>
  <si>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</si>
  <si>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</si>
  <si>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</si>
  <si>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</si>
  <si>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</si>
  <si>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</si>
  <si>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</si>
  <si>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</si>
  <si>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</si>
  <si>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</si>
  <si>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</si>
  <si>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</si>
  <si>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</si>
  <si>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</si>
  <si>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</si>
  <si>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</si>
  <si>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</si>
  <si>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</si>
  <si>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</si>
  <si>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</si>
  <si>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</si>
  <si>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</si>
  <si>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</si>
  <si>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</si>
  <si>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</si>
  <si>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</si>
  <si>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</si>
  <si>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</si>
  <si>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</si>
  <si>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</si>
  <si>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</si>
  <si>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</si>
  <si>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</si>
  <si>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</si>
  <si>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</si>
  <si>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</si>
  <si>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</si>
  <si>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</si>
  <si>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</si>
  <si>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</si>
  <si>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</si>
  <si>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</si>
  <si>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</si>
  <si>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</si>
  <si>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</si>
  <si>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</si>
  <si>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</si>
  <si>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</si>
  <si>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</si>
  <si>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</si>
  <si>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</si>
  <si>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</si>
  <si>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</si>
  <si>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</si>
  <si>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</si>
  <si>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</si>
  <si>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</si>
  <si>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</si>
  <si>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</si>
  <si>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</si>
  <si>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</si>
  <si>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</si>
  <si>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</si>
  <si>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</si>
  <si>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</si>
  <si>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</si>
  <si>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</si>
  <si>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</si>
  <si>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</si>
  <si>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</si>
  <si>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</si>
  <si>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</si>
  <si>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</si>
  <si>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</si>
  <si>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</si>
  <si>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</si>
  <si>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</si>
  <si>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</si>
  <si>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</si>
  <si>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</si>
  <si>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</si>
  <si>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</si>
  <si>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</si>
  <si>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</si>
  <si>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</si>
  <si>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</si>
  <si>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</si>
  <si>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</si>
  <si>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</si>
  <si>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</si>
  <si>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</si>
  <si>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</si>
  <si>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</si>
  <si>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</si>
  <si>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</si>
  <si>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</si>
  <si>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</si>
  <si>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</si>
  <si>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</si>
  <si>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</si>
  <si>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</si>
  <si>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</si>
  <si>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</si>
  <si>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</si>
  <si>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</si>
  <si>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</si>
  <si>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</si>
  <si>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</si>
  <si>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</si>
  <si>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</si>
  <si>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</si>
  <si>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</si>
  <si>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</si>
  <si>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</si>
  <si>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</si>
  <si>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</si>
  <si>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</si>
  <si>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</si>
  <si>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</si>
  <si>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</si>
  <si>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</si>
  <si>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</si>
  <si>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</si>
  <si>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</si>
  <si>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</si>
  <si>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</si>
  <si>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</si>
  <si>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</si>
  <si>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</si>
  <si>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</si>
  <si>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</si>
  <si>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</si>
  <si>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</si>
  <si>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</si>
  <si>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</si>
  <si>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</si>
  <si>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</si>
  <si>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</si>
  <si>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</si>
  <si>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</si>
  <si>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</si>
  <si>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</si>
  <si>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</si>
  <si>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</si>
  <si>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</si>
  <si>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</si>
  <si>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</si>
  <si>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</si>
  <si>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</si>
  <si>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</si>
  <si>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</si>
  <si>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</si>
  <si>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</si>
  <si>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</si>
  <si>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</si>
  <si>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</si>
  <si>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</si>
  <si>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</si>
  <si>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</si>
  <si>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</si>
  <si>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</si>
  <si>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</si>
  <si>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</si>
  <si>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</si>
  <si>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</si>
  <si>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</si>
  <si>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</si>
  <si>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</si>
  <si>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</si>
  <si>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</si>
  <si>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</si>
  <si>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</si>
  <si>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</si>
  <si>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</si>
  <si>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</si>
  <si>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</si>
  <si>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</si>
  <si>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</si>
  <si>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</si>
  <si>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</si>
  <si>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</si>
  <si>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</si>
  <si>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</si>
  <si>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</si>
  <si>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</si>
  <si>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</si>
  <si>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</si>
  <si>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</si>
  <si>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</si>
  <si>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</si>
  <si>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</si>
  <si>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</si>
  <si>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</si>
  <si>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</si>
  <si>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</si>
  <si>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</si>
  <si>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</si>
  <si>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</si>
  <si>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</si>
  <si>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</si>
  <si>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</si>
  <si>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</si>
  <si>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</si>
  <si>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</si>
  <si>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</si>
  <si>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</si>
  <si>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</si>
  <si>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</si>
  <si>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</si>
  <si>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</si>
  <si>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</si>
  <si>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</si>
  <si>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</si>
  <si>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</si>
  <si>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</si>
  <si>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</si>
  <si>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</si>
  <si>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</si>
  <si>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</si>
  <si>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</si>
  <si>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</si>
  <si>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</si>
  <si>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</si>
  <si>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</si>
  <si>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</si>
  <si>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</si>
  <si>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</si>
  <si>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</si>
  <si>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</si>
  <si>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</si>
  <si>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</si>
  <si>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</si>
  <si>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</si>
  <si>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</si>
  <si>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</si>
  <si>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</si>
  <si>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</si>
  <si>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</si>
  <si>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</si>
  <si>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</si>
  <si>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</si>
  <si>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</si>
  <si>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</si>
  <si>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</si>
  <si>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</si>
  <si>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</si>
  <si>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</si>
  <si>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</si>
  <si>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</si>
  <si>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</si>
  <si>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</si>
  <si>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</si>
  <si>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</si>
  <si>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</si>
  <si>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</si>
  <si>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</si>
  <si>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</si>
  <si>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</si>
  <si>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</si>
  <si>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</si>
  <si>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</si>
  <si>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</si>
  <si>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</si>
  <si>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</si>
  <si>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</si>
  <si>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</si>
  <si>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</si>
  <si>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</si>
  <si>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</si>
  <si>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</si>
  <si>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</si>
  <si>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</si>
  <si>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</si>
  <si>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</si>
  <si>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</si>
  <si>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</si>
  <si>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</si>
  <si>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</si>
  <si>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</si>
  <si>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</si>
  <si>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</si>
  <si>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</si>
  <si>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</si>
  <si>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</si>
  <si>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</si>
  <si>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</si>
  <si>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</si>
  <si>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</si>
  <si>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</si>
  <si>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</si>
  <si>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</si>
  <si>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</si>
  <si>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</si>
  <si>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</si>
  <si>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</si>
  <si>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</si>
  <si>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</si>
  <si>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</si>
  <si>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</si>
  <si>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</si>
  <si>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</si>
  <si>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</si>
  <si>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</si>
  <si>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</si>
  <si>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</si>
  <si>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</si>
  <si>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</si>
  <si>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</si>
  <si>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</si>
  <si>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</si>
  <si>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</si>
  <si>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</si>
  <si>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</si>
  <si>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</si>
  <si>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</si>
  <si>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</si>
  <si>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</si>
  <si>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</si>
  <si>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</si>
  <si>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</si>
  <si>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</si>
  <si>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</si>
  <si>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</si>
  <si>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</si>
  <si>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</si>
  <si>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</si>
  <si>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</si>
  <si>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</si>
  <si>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</si>
  <si>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</si>
  <si>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</si>
  <si>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</si>
  <si>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</si>
  <si>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</si>
  <si>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</si>
  <si>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</si>
  <si>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</si>
  <si>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</si>
  <si>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</si>
  <si>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</si>
  <si>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</si>
  <si>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</si>
  <si>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</si>
  <si>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</si>
  <si>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</si>
  <si>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</si>
  <si>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</si>
  <si>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</si>
  <si>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</si>
  <si>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</si>
  <si>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</si>
  <si>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</si>
  <si>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</si>
  <si>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</si>
  <si>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</si>
  <si>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</si>
  <si>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</si>
  <si>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</si>
  <si>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</si>
  <si>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</si>
  <si>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</si>
  <si>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</si>
  <si>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</si>
  <si>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</si>
  <si>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</si>
  <si>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</si>
  <si>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</si>
  <si>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</si>
  <si>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</si>
  <si>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</si>
  <si>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</si>
  <si>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</si>
  <si>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</si>
  <si>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</si>
  <si>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</si>
  <si>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</si>
  <si>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</si>
  <si>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</si>
  <si>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</si>
  <si>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</si>
  <si>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</si>
  <si>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</si>
  <si>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</si>
  <si>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</si>
  <si>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</si>
  <si>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</si>
  <si>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</si>
  <si>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</si>
  <si>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</si>
  <si>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</si>
  <si>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</si>
  <si>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</si>
  <si>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</si>
  <si>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</si>
  <si>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</si>
  <si>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</si>
  <si>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</si>
  <si>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</si>
  <si>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</si>
  <si>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</si>
  <si>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</si>
  <si>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</si>
  <si>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</si>
  <si>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</si>
  <si>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</si>
  <si>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</si>
  <si>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</si>
  <si>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</si>
  <si>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</si>
  <si>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</si>
  <si>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</si>
  <si>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</si>
  <si>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</si>
  <si>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</si>
  <si>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</si>
  <si>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</si>
  <si>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</si>
  <si>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</si>
  <si>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</si>
  <si>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</si>
  <si>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</si>
  <si>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</si>
  <si>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</si>
  <si>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</si>
  <si>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</si>
  <si>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</si>
  <si>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</si>
  <si>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</si>
  <si>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</si>
  <si>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</si>
  <si>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</si>
  <si>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</si>
  <si>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</si>
  <si>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</si>
  <si>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</si>
  <si>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</si>
  <si>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</si>
  <si>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</si>
  <si>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</si>
  <si>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</si>
  <si>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</si>
  <si>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</si>
  <si>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</si>
  <si>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</si>
  <si>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</si>
  <si>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</si>
  <si>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</si>
  <si>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</si>
  <si>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</si>
  <si>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</si>
  <si>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</si>
  <si>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</si>
  <si>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</si>
  <si>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</si>
  <si>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</si>
  <si>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</si>
  <si>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</si>
  <si>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</si>
  <si>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</si>
  <si>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</si>
  <si>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</si>
  <si>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</si>
  <si>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</si>
  <si>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</si>
  <si>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</si>
  <si>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</si>
  <si>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</si>
  <si>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</si>
  <si>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</si>
  <si>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</si>
  <si>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</si>
  <si>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</si>
  <si>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</si>
  <si>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</si>
  <si>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</si>
  <si>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</si>
  <si>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</si>
  <si>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</si>
  <si>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</si>
  <si>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</si>
  <si>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</si>
  <si>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</si>
  <si>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</si>
  <si>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</si>
  <si>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</si>
  <si>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</si>
  <si>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</si>
  <si>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</si>
  <si>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</si>
  <si>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</si>
  <si>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</si>
  <si>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</si>
  <si>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</si>
  <si>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</si>
  <si>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</si>
  <si>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</si>
  <si>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</si>
  <si>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</si>
  <si>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</si>
  <si>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</si>
  <si>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</si>
  <si>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</si>
  <si>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</si>
  <si>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</si>
  <si>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</si>
  <si>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</si>
  <si>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</si>
  <si>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</si>
  <si>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</si>
  <si>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</si>
  <si>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</si>
  <si>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</si>
  <si>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</si>
  <si>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</si>
  <si>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</si>
  <si>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</si>
  <si>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</si>
  <si>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</si>
  <si>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</si>
  <si>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</si>
  <si>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</si>
  <si>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</si>
  <si>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</si>
  <si>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</si>
  <si>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</si>
  <si>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</si>
  <si>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</si>
  <si>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</si>
  <si>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</si>
  <si>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</si>
  <si>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</si>
  <si>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</si>
  <si>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</si>
  <si>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</si>
  <si>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</si>
  <si>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</si>
  <si>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</si>
  <si>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</si>
  <si>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</si>
  <si>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</si>
  <si>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</si>
  <si>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</si>
  <si>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</si>
  <si>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</si>
  <si>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</si>
  <si>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</si>
  <si>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</si>
  <si>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</si>
  <si>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</si>
  <si>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</si>
  <si>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</si>
  <si>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</si>
  <si>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</si>
  <si>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</si>
  <si>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</si>
  <si>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</si>
  <si>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</si>
  <si>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</si>
  <si>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</si>
  <si>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</si>
  <si>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</si>
  <si>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</si>
  <si>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</si>
  <si>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</si>
  <si>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</si>
  <si>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</si>
  <si>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</si>
  <si>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</si>
  <si>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</si>
  <si>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</si>
  <si>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</si>
  <si>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</si>
  <si>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</si>
  <si>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</si>
  <si>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</si>
  <si>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</si>
  <si>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</si>
  <si>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</si>
  <si>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</si>
  <si>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</si>
  <si>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</si>
  <si>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</si>
  <si>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</si>
  <si>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</si>
  <si>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</si>
  <si>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</si>
  <si>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</si>
  <si>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</si>
  <si>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</si>
  <si>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</si>
  <si>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</si>
  <si>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</si>
  <si>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</si>
  <si>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</si>
  <si>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</si>
  <si>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</si>
  <si>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</si>
  <si>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</si>
  <si>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</si>
  <si>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</si>
  <si>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</si>
  <si>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</si>
  <si>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</si>
  <si>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</si>
  <si>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</si>
  <si>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</si>
  <si>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</si>
  <si>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</si>
  <si>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</si>
  <si>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</si>
  <si>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</si>
  <si>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</si>
  <si>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</si>
  <si>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</si>
  <si>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</si>
  <si>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</si>
  <si>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</si>
  <si>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</si>
  <si>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</si>
  <si>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</si>
  <si>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</si>
  <si>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</si>
  <si>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</si>
  <si>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</si>
  <si>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</si>
  <si>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</si>
  <si>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</si>
  <si>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</si>
  <si>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</si>
  <si>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</si>
  <si>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</si>
  <si>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</si>
  <si>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</si>
  <si>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</si>
  <si>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</si>
  <si>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</si>
  <si>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</si>
  <si>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</si>
  <si>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</si>
  <si>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</si>
  <si>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</si>
  <si>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</si>
  <si>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</si>
  <si>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</si>
  <si>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</si>
  <si>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</si>
  <si>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</si>
  <si>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</si>
  <si>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</si>
  <si>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</si>
  <si>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</si>
  <si>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</si>
  <si>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</si>
  <si>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</si>
  <si>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</si>
  <si>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</si>
  <si>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</si>
  <si>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</si>
  <si>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</si>
  <si>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</si>
  <si>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</si>
  <si>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</si>
  <si>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</si>
  <si>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</si>
  <si>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</si>
  <si>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</si>
  <si>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</si>
  <si>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</si>
  <si>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</si>
  <si>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</si>
  <si>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</si>
  <si>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</si>
  <si>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</si>
  <si>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</si>
  <si>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</si>
  <si>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</si>
  <si>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</si>
  <si>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</si>
  <si>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</si>
  <si>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</si>
  <si>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</si>
  <si>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</si>
  <si>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</si>
  <si>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</si>
  <si>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</si>
  <si>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</si>
  <si>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</si>
  <si>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</si>
  <si>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</si>
  <si>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</si>
  <si>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</si>
  <si>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</si>
  <si>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</si>
  <si>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</si>
  <si>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</si>
  <si>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</si>
  <si>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</si>
  <si>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</si>
  <si>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</si>
  <si>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</si>
  <si>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</si>
  <si>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</si>
  <si>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</si>
  <si>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</si>
  <si>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</si>
  <si>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</si>
  <si>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</si>
  <si>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</si>
  <si>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</si>
  <si>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</si>
  <si>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</si>
  <si>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</si>
  <si>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</si>
  <si>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</si>
  <si>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</si>
  <si>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</si>
  <si>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</si>
  <si>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</si>
  <si>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</si>
  <si>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</si>
  <si>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</si>
  <si>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</si>
  <si>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</si>
  <si>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</si>
  <si>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</si>
  <si>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</si>
  <si>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</si>
  <si>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</si>
  <si>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</si>
  <si>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</si>
  <si>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</si>
  <si>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</si>
  <si>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</si>
  <si>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</si>
  <si>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</si>
  <si>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</si>
  <si>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</si>
  <si>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</si>
  <si>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</si>
  <si>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</si>
  <si>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</si>
  <si>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</si>
  <si>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</si>
  <si>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</si>
  <si>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</si>
  <si>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</si>
  <si>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</si>
  <si>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</si>
  <si>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</si>
  <si>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</si>
  <si>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</si>
  <si>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</si>
  <si>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</si>
  <si>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</si>
  <si>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</si>
  <si>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</si>
  <si>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</si>
  <si>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</si>
  <si>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</si>
  <si>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</si>
  <si>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</si>
  <si>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</si>
  <si>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</si>
  <si>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</si>
  <si>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</si>
  <si>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</si>
  <si>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</si>
  <si>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</si>
  <si>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</si>
  <si>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</si>
  <si>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</si>
  <si>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</si>
  <si>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</si>
  <si>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</si>
  <si>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</si>
  <si>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</si>
  <si>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</si>
  <si>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</si>
  <si>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</si>
  <si>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</si>
  <si>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</si>
  <si>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</si>
  <si>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</si>
  <si>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</si>
  <si>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</si>
  <si>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</si>
  <si>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</si>
  <si>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</si>
  <si>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</si>
  <si>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</si>
  <si>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</si>
  <si>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</si>
  <si>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</si>
  <si>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</si>
  <si>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</si>
  <si>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</si>
  <si>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</si>
  <si>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</si>
  <si>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</si>
  <si>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</si>
  <si>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</si>
  <si>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</si>
  <si>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</si>
  <si>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</si>
  <si>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</si>
  <si>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</si>
  <si>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</si>
  <si>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</si>
  <si>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</si>
  <si>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</si>
  <si>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</si>
  <si>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</si>
  <si>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</si>
  <si>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</si>
  <si>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</si>
  <si>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</si>
  <si>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</si>
  <si>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</si>
  <si>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</si>
  <si>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</si>
  <si>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</si>
  <si>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</si>
  <si>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</si>
  <si>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</si>
  <si>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</si>
  <si>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</si>
  <si>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</si>
  <si>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</si>
  <si>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</si>
  <si>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</si>
  <si>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</si>
  <si>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</si>
  <si>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</si>
  <si>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</si>
  <si>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</si>
  <si>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</si>
  <si>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</si>
  <si>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</si>
  <si>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</si>
  <si>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</si>
  <si>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</si>
  <si>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</si>
  <si>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</si>
  <si>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</si>
  <si>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</si>
  <si>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</si>
  <si>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</si>
  <si>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</si>
  <si>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</si>
  <si>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</si>
  <si>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</si>
  <si>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</si>
  <si>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</si>
  <si>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</si>
  <si>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</si>
  <si>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</si>
  <si>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</si>
  <si>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</si>
  <si>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</si>
  <si>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</si>
  <si>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</si>
  <si>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</si>
  <si>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</si>
  <si>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</si>
  <si>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</si>
  <si>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</si>
  <si>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</si>
  <si>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</si>
  <si>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</si>
  <si>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</si>
  <si>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</si>
  <si>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</si>
  <si>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</si>
  <si>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</si>
  <si>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</si>
  <si>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</si>
  <si>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</si>
  <si>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</si>
  <si>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</si>
  <si>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</si>
  <si>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</si>
  <si>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</si>
  <si>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</si>
  <si>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</si>
  <si>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</si>
  <si>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</si>
  <si>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</si>
  <si>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</si>
  <si>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</si>
  <si>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</si>
  <si>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</si>
  <si>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</si>
  <si>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</si>
  <si>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</si>
  <si>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</si>
  <si>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</si>
  <si>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</si>
  <si>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</si>
  <si>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</si>
  <si>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</si>
  <si>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</si>
  <si>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</si>
  <si>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</si>
  <si>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</si>
  <si>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</si>
  <si>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</si>
  <si>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</si>
  <si>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</si>
  <si>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</si>
  <si>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</si>
  <si>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</si>
  <si>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</si>
  <si>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</si>
  <si>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</si>
  <si>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</si>
  <si>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</si>
  <si>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</si>
  <si>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</si>
  <si>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</si>
  <si>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</si>
  <si>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</si>
  <si>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</si>
  <si>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</si>
  <si>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</si>
  <si>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</si>
  <si>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</si>
  <si>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</si>
  <si>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</si>
  <si>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</si>
  <si>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</si>
  <si>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</si>
  <si>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</si>
  <si>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</si>
  <si>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</si>
  <si>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</si>
  <si>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</si>
  <si>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</si>
  <si>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</si>
  <si>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</si>
  <si>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</si>
  <si>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</si>
  <si>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</si>
  <si>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</si>
  <si>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</si>
  <si>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</si>
  <si>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</si>
  <si>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</si>
  <si>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</si>
  <si>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</si>
  <si>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</si>
  <si>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</si>
  <si>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</si>
  <si>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</si>
  <si>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</si>
  <si>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</si>
  <si>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</si>
  <si>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</si>
  <si>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</si>
  <si>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</si>
  <si>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</si>
  <si>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</si>
  <si>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</si>
  <si>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</si>
  <si>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</si>
  <si>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</si>
  <si>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</si>
  <si>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</si>
  <si>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</si>
  <si>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</si>
  <si>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</si>
  <si>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</si>
  <si>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</si>
  <si>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</si>
  <si>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</si>
  <si>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</si>
  <si>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</si>
  <si>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</si>
  <si>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</si>
  <si>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</si>
  <si>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</si>
  <si>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</si>
  <si>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</si>
  <si>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</si>
  <si>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</si>
  <si>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</si>
  <si>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</si>
  <si>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</si>
  <si>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</si>
  <si>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</si>
  <si>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</si>
  <si>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</si>
  <si>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</si>
  <si>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</si>
  <si>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</si>
  <si>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</si>
  <si>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</si>
  <si>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</si>
  <si>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</si>
  <si>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</si>
  <si>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</si>
  <si>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</si>
  <si>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</si>
  <si>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</si>
  <si>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</si>
  <si>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</si>
  <si>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</si>
  <si>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</si>
  <si>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</si>
  <si>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</si>
  <si>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</si>
  <si>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</si>
  <si>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</si>
  <si>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</si>
  <si>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</si>
  <si>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</si>
  <si>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</si>
  <si>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</si>
  <si>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</si>
  <si>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</si>
  <si>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</si>
  <si>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</si>
  <si>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</si>
  <si>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</si>
  <si>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</si>
  <si>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</si>
  <si>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</si>
  <si>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</si>
  <si>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</si>
  <si>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</si>
  <si>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</si>
  <si>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</si>
  <si>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</si>
  <si>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</si>
  <si>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</si>
  <si>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</si>
  <si>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</si>
  <si>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</si>
  <si>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</si>
  <si>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</si>
  <si>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</si>
  <si>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</si>
  <si>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</si>
  <si>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</si>
  <si>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</si>
  <si>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</si>
  <si>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</si>
  <si>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</si>
  <si>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</si>
  <si>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</si>
  <si>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</si>
  <si>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</si>
  <si>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</si>
  <si>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</si>
  <si>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</si>
  <si>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</si>
  <si>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</si>
  <si>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</si>
  <si>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</si>
  <si>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</si>
  <si>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</si>
  <si>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</si>
  <si>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</si>
  <si>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</si>
  <si>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</si>
  <si>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</si>
  <si>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</si>
  <si>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</si>
  <si>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</si>
  <si>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</si>
  <si>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</si>
  <si>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</si>
  <si>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</si>
  <si>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</si>
  <si>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</si>
  <si>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</si>
  <si>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</si>
  <si>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</si>
  <si>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</si>
  <si>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</si>
  <si>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</si>
  <si>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</si>
  <si>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</si>
  <si>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</si>
  <si>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</si>
  <si>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</si>
  <si>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</si>
  <si>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</si>
  <si>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</si>
  <si>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</si>
  <si>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</si>
  <si>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</si>
  <si>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</si>
  <si>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</si>
  <si>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</si>
  <si>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</si>
  <si>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</si>
  <si>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</si>
  <si>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</si>
  <si>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</si>
  <si>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</si>
  <si>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</si>
  <si>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</si>
  <si>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</si>
  <si>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</si>
  <si>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</si>
  <si>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</si>
  <si>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</si>
  <si>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</si>
  <si>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</si>
  <si>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</si>
  <si>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</si>
  <si>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</si>
  <si>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</si>
  <si>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</si>
  <si>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</si>
  <si>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</si>
  <si>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</si>
  <si>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</si>
  <si>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</si>
  <si>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</si>
  <si>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</si>
  <si>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</si>
  <si>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</si>
  <si>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</si>
  <si>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</si>
  <si>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</si>
  <si>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</si>
  <si>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</si>
  <si>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</si>
  <si>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</si>
  <si>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</si>
  <si>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</si>
  <si>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</si>
  <si>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</si>
  <si>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</si>
  <si>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</si>
  <si>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</si>
  <si>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</si>
  <si>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</si>
  <si>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</si>
  <si>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</si>
  <si>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</si>
  <si>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</si>
  <si>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</si>
  <si>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</si>
  <si>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</si>
  <si>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</si>
  <si>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</si>
  <si>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</si>
  <si>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</si>
  <si>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</si>
  <si>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</si>
  <si>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</si>
  <si>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</si>
  <si>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</si>
  <si>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</si>
  <si>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</si>
  <si>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</si>
  <si>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</si>
  <si>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</si>
  <si>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</si>
  <si>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</si>
  <si>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</si>
  <si>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</si>
  <si>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</si>
  <si>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</si>
  <si>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</si>
  <si>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</si>
  <si>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</si>
  <si>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</si>
  <si>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</si>
  <si>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</si>
  <si>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</si>
  <si>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</si>
  <si>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</si>
  <si>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</si>
  <si>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</si>
  <si>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</si>
  <si>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</si>
  <si>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</si>
  <si>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</si>
  <si>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</si>
  <si>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</si>
  <si>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</si>
  <si>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</si>
  <si>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</si>
  <si>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</si>
  <si>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</si>
  <si>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</si>
  <si>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</si>
  <si>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</si>
  <si>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</si>
  <si>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</si>
  <si>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</si>
  <si>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</si>
  <si>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</si>
  <si>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</si>
  <si>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</si>
  <si>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</si>
  <si>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</si>
  <si>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</si>
  <si>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</si>
  <si>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</si>
  <si>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</si>
  <si>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</si>
  <si>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</si>
  <si>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</si>
  <si>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</si>
  <si>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</si>
  <si>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</si>
  <si>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</si>
  <si>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</si>
  <si>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</si>
  <si>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</si>
  <si>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</si>
  <si>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</si>
  <si>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</si>
  <si>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</si>
  <si>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</si>
  <si>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</si>
  <si>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</si>
  <si>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</si>
  <si>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</si>
  <si>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</si>
  <si>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</si>
  <si>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</si>
  <si>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</si>
  <si>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</si>
  <si>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</si>
  <si>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</si>
  <si>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</si>
  <si>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</si>
  <si>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</si>
  <si>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</si>
  <si>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</si>
  <si>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</si>
  <si>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</si>
  <si>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</si>
  <si>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</si>
  <si>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</si>
  <si>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</si>
  <si>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</si>
  <si>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</si>
  <si>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</si>
  <si>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</si>
  <si>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</si>
  <si>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</si>
  <si>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</si>
  <si>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</si>
  <si>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</si>
  <si>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</si>
  <si>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</si>
  <si>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</si>
  <si>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</si>
  <si>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</si>
  <si>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</si>
  <si>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</si>
  <si>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</si>
  <si>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</si>
  <si>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</si>
  <si>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</si>
  <si>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</si>
  <si>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</si>
  <si>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</si>
  <si>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</si>
  <si>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</si>
  <si>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</si>
  <si>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</si>
  <si>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</si>
  <si>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</si>
  <si>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</si>
  <si>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</si>
  <si>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</si>
  <si>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</si>
  <si>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</si>
  <si>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</si>
  <si>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</si>
  <si>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</si>
  <si>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</si>
  <si>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</si>
  <si>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</si>
  <si>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</si>
  <si>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</si>
  <si>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</si>
  <si>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</si>
  <si>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</si>
  <si>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</si>
  <si>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</si>
  <si>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</si>
  <si>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</si>
  <si>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</si>
  <si>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</si>
  <si>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</si>
  <si>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</si>
  <si>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</si>
  <si>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</si>
  <si>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</si>
  <si>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</si>
  <si>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</si>
  <si>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</si>
  <si>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</si>
  <si>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</si>
  <si>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</si>
  <si>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</si>
  <si>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</si>
  <si>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</si>
  <si>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</si>
  <si>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</si>
  <si>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</si>
  <si>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</si>
  <si>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</si>
  <si>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</si>
  <si>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</si>
  <si>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</si>
  <si>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</si>
  <si>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</si>
  <si>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</si>
  <si>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</si>
  <si>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</si>
  <si>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</si>
  <si>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</si>
  <si>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</si>
  <si>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</si>
  <si>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</si>
  <si>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</si>
  <si>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</si>
  <si>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</si>
  <si>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</si>
  <si>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</si>
  <si>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</si>
  <si>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</si>
  <si>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</si>
  <si>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</si>
  <si>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</si>
  <si>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</si>
  <si>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</si>
  <si>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</si>
  <si>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</si>
  <si>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</si>
  <si>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</si>
  <si>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</si>
  <si>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</si>
  <si>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</si>
  <si>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</si>
  <si>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</si>
  <si>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</si>
  <si>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</si>
  <si>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</si>
  <si>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</si>
  <si>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</si>
  <si>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</si>
  <si>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</si>
  <si>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</si>
  <si>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</si>
  <si>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</si>
  <si>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</si>
  <si>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</si>
  <si>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</si>
  <si>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</si>
  <si>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</si>
  <si>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</si>
  <si>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</si>
  <si>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</si>
  <si>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</si>
  <si>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</si>
  <si>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</si>
  <si>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</si>
  <si>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</si>
  <si>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</si>
  <si>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</si>
  <si>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</si>
  <si>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</si>
  <si>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</si>
  <si>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</si>
  <si>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</si>
  <si>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</si>
  <si>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</si>
  <si>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</si>
  <si>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</si>
  <si>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</si>
  <si>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</si>
  <si>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</si>
  <si>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</si>
  <si>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</si>
  <si>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</si>
  <si>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</si>
  <si>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</si>
  <si>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</si>
  <si>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</si>
  <si>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</si>
  <si>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</si>
  <si>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</si>
  <si>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</si>
  <si>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</si>
  <si>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</si>
  <si>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</si>
  <si>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</si>
  <si>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</si>
  <si>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</si>
  <si>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</si>
  <si>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</si>
  <si>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</si>
  <si>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</si>
  <si>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</si>
  <si>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</si>
  <si>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</si>
  <si>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</si>
  <si>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</si>
  <si>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</si>
  <si>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</si>
  <si>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</si>
  <si>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</si>
  <si>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</si>
  <si>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</si>
  <si>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</si>
  <si>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</si>
  <si>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</si>
  <si>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</si>
  <si>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</si>
  <si>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</si>
  <si>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</si>
  <si>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</si>
  <si>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</si>
  <si>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</si>
  <si>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</si>
  <si>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</si>
  <si>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</si>
  <si>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</si>
  <si>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</si>
  <si>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</si>
  <si>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</si>
  <si>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</si>
  <si>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</si>
  <si>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</si>
  <si>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</si>
  <si>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</si>
  <si>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</si>
  <si>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</si>
  <si>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</si>
  <si>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</si>
  <si>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</si>
  <si>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</si>
  <si>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</si>
  <si>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</si>
  <si>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</si>
  <si>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</si>
  <si>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</si>
  <si>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</si>
  <si>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</si>
  <si>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</si>
  <si>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</si>
  <si>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</si>
  <si>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</si>
  <si>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</si>
  <si>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</si>
  <si>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</si>
  <si>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</si>
  <si>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</si>
  <si>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</si>
  <si>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</si>
  <si>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</si>
  <si>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</si>
  <si>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</si>
  <si>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</si>
  <si>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</si>
  <si>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</si>
  <si>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</si>
  <si>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</si>
  <si>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</si>
  <si>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</si>
  <si>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</si>
  <si>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</si>
  <si>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</si>
  <si>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</si>
  <si>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</si>
  <si>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</si>
  <si>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</si>
  <si>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</si>
  <si>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</si>
  <si>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</si>
  <si>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</si>
  <si>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</si>
  <si>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</si>
  <si>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</si>
  <si>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</si>
  <si>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</si>
  <si>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</si>
  <si>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</si>
  <si>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</si>
  <si>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</si>
  <si>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</si>
  <si>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</si>
  <si>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</si>
  <si>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</si>
  <si>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</si>
  <si>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</si>
  <si>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</si>
  <si>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</si>
  <si>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</si>
  <si>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</si>
  <si>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</si>
  <si>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</si>
  <si>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</si>
  <si>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</si>
  <si>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</si>
  <si>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</si>
  <si>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</si>
  <si>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</si>
  <si>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</si>
  <si>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</si>
  <si>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</si>
  <si>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</si>
  <si>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</si>
  <si>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</si>
  <si>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</si>
  <si>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</si>
  <si>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</si>
  <si>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</si>
  <si>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</si>
  <si>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</si>
  <si>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</si>
  <si>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</si>
  <si>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</si>
  <si>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</si>
  <si>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</si>
  <si>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</si>
  <si>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</si>
  <si>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</si>
  <si>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</si>
  <si>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</si>
  <si>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</si>
  <si>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</si>
  <si>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</si>
  <si>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</si>
  <si>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</si>
  <si>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</si>
  <si>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</si>
  <si>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</si>
  <si>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</si>
  <si>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</si>
  <si>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</si>
  <si>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</si>
  <si>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</si>
  <si>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</si>
  <si>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</si>
  <si>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</si>
  <si>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</si>
  <si>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</si>
  <si>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</si>
  <si>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</si>
  <si>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</si>
  <si>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</si>
  <si>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</si>
  <si>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</si>
  <si>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</si>
  <si>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</si>
  <si>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</si>
  <si>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</si>
  <si>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</si>
  <si>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</si>
  <si>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</si>
  <si>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</si>
  <si>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</si>
  <si>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</si>
  <si>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</si>
  <si>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</si>
  <si>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</si>
  <si>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</si>
  <si>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</si>
  <si>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</si>
  <si>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</si>
  <si>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</si>
  <si>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</si>
  <si>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</si>
  <si>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</si>
  <si>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</si>
  <si>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</si>
  <si>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</si>
  <si>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</si>
  <si>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</si>
  <si>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</si>
  <si>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</si>
  <si>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</si>
  <si>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</si>
  <si>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</si>
  <si>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</si>
  <si>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</si>
  <si>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</si>
  <si>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</si>
  <si>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</si>
  <si>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</si>
  <si>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</si>
  <si>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</si>
  <si>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</si>
  <si>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</si>
  <si>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</si>
  <si>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</si>
  <si>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</si>
  <si>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</si>
  <si>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</si>
  <si>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</si>
  <si>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</si>
  <si>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</si>
  <si>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</si>
  <si>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</si>
  <si>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</si>
  <si>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</si>
  <si>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</si>
  <si>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</si>
  <si>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</si>
  <si>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</si>
  <si>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</si>
  <si>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</si>
  <si>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</si>
  <si>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</si>
  <si>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</si>
  <si>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</si>
  <si>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</si>
  <si>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</si>
  <si>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</si>
  <si>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</si>
  <si>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</si>
  <si>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</si>
  <si>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</si>
  <si>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</si>
  <si>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</si>
  <si>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</si>
  <si>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</si>
  <si>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</si>
  <si>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</si>
  <si>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</si>
  <si>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</si>
  <si>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</si>
  <si>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</si>
  <si>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</si>
  <si>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</si>
  <si>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</si>
  <si>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</si>
  <si>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</si>
  <si>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</si>
  <si>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</si>
  <si>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</si>
  <si>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</si>
  <si>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</si>
  <si>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</si>
  <si>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</si>
  <si>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</si>
  <si>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</si>
  <si>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</si>
  <si>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</si>
  <si>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</si>
  <si>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</si>
  <si>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</si>
  <si>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</si>
  <si>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</si>
  <si>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</si>
  <si>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</si>
  <si>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</si>
  <si>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</si>
  <si>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</si>
  <si>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</si>
  <si>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</si>
  <si>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</si>
  <si>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</si>
  <si>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</si>
  <si>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</si>
  <si>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</si>
  <si>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</si>
  <si>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</si>
  <si>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</si>
  <si>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</si>
  <si>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</si>
  <si>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</si>
  <si>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</si>
  <si>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</si>
  <si>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</si>
  <si>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</si>
  <si>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</si>
  <si>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</si>
  <si>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</si>
  <si>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</si>
  <si>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</si>
  <si>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</si>
  <si>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</si>
  <si>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</si>
  <si>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</si>
  <si>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</si>
  <si>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</si>
  <si>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</si>
  <si>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</si>
  <si>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</si>
  <si>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</si>
  <si>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</si>
  <si>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</si>
  <si>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</si>
  <si>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</si>
  <si>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</si>
  <si>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</si>
  <si>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</si>
  <si>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</si>
  <si>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</si>
  <si>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</si>
  <si>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</si>
  <si>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</si>
  <si>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</si>
  <si>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</si>
  <si>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</si>
  <si>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</si>
  <si>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</si>
  <si>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</si>
  <si>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</si>
  <si>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</si>
  <si>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</si>
  <si>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</si>
  <si>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</si>
  <si>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</si>
  <si>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</si>
  <si>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</si>
  <si>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</si>
  <si>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</si>
  <si>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</si>
  <si>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</si>
  <si>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</si>
  <si>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</si>
  <si>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</si>
  <si>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</si>
  <si>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</si>
  <si>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</si>
  <si>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</si>
  <si>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</si>
  <si>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</si>
  <si>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</si>
  <si>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</si>
  <si>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</si>
  <si>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</si>
  <si>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</si>
  <si>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</si>
  <si>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</si>
  <si>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</si>
  <si>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</si>
  <si>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</si>
  <si>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</si>
  <si>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</si>
  <si>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</si>
  <si>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</si>
  <si>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</si>
  <si>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</si>
  <si>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</si>
  <si>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</si>
  <si>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</si>
  <si>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</si>
  <si>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</si>
  <si>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</si>
  <si>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</si>
  <si>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</si>
  <si>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</si>
  <si>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</si>
  <si>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</si>
  <si>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</si>
  <si>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</si>
  <si>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</si>
  <si>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</si>
  <si>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</si>
  <si>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</si>
  <si>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</si>
  <si>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</si>
  <si>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</si>
  <si>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</si>
  <si>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</si>
  <si>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</si>
  <si>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</si>
  <si>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</si>
  <si>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</si>
  <si>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</si>
  <si>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</si>
  <si>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</si>
  <si>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</si>
  <si>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</si>
  <si>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</si>
  <si>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</si>
  <si>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</si>
  <si>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</si>
  <si>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</si>
  <si>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</si>
  <si>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</si>
  <si>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</si>
  <si>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</si>
  <si>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</si>
  <si>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</si>
  <si>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</si>
  <si>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</si>
  <si>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</si>
  <si>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</si>
  <si>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</si>
  <si>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</si>
  <si>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</si>
  <si>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</si>
  <si>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</si>
  <si>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</si>
  <si>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</si>
  <si>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</si>
  <si>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</si>
  <si>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</si>
  <si>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</si>
  <si>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</si>
  <si>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</si>
  <si>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</si>
  <si>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</si>
  <si>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</si>
  <si>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</si>
  <si>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</si>
  <si>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</si>
  <si>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</si>
  <si>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</si>
  <si>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</si>
  <si>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</si>
  <si>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</si>
  <si>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</si>
  <si>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</si>
  <si>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</si>
  <si>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</si>
  <si>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</si>
  <si>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</si>
  <si>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</si>
  <si>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</si>
  <si>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</si>
  <si>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</si>
  <si>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</si>
  <si>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</si>
  <si>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</si>
  <si>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</si>
  <si>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</si>
  <si>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</si>
  <si>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</si>
  <si>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</si>
  <si>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</si>
  <si>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</si>
  <si>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</si>
  <si>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</si>
  <si>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</si>
  <si>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</si>
  <si>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</si>
  <si>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</si>
  <si>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</si>
  <si>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</si>
  <si>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</si>
  <si>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</si>
  <si>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</si>
  <si>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</si>
  <si>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</si>
  <si>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</si>
  <si>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</si>
  <si>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</si>
  <si>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</si>
  <si>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</si>
  <si>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</si>
  <si>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</si>
  <si>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</si>
  <si>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</si>
  <si>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</si>
  <si>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</si>
  <si>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</si>
  <si>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</si>
  <si>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</si>
  <si>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</si>
  <si>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</si>
  <si>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</si>
  <si>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</si>
  <si>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</si>
  <si>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</si>
  <si>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</si>
  <si>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</si>
  <si>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</si>
  <si>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</si>
  <si>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</si>
  <si>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</si>
  <si>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</si>
  <si>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</si>
  <si>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</si>
  <si>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</si>
  <si>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</si>
  <si>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</si>
  <si>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</si>
  <si>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</si>
  <si>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</si>
  <si>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</si>
  <si>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</si>
  <si>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</si>
  <si>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</si>
  <si>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</si>
  <si>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</si>
  <si>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</si>
  <si>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</si>
  <si>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</si>
  <si>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</si>
  <si>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</si>
  <si>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</si>
  <si>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</si>
  <si>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</si>
  <si>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</si>
  <si>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</si>
  <si>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</si>
  <si>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</si>
  <si>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</si>
  <si>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</si>
  <si>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</si>
  <si>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</si>
  <si>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</si>
  <si>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</si>
  <si>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</si>
  <si>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</si>
  <si>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</si>
  <si>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</si>
  <si>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</si>
  <si>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</si>
  <si>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</si>
  <si>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</si>
  <si>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</si>
  <si>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</si>
  <si>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</si>
  <si>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</si>
  <si>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</si>
  <si>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</si>
  <si>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</si>
  <si>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</si>
  <si>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</si>
  <si>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</si>
  <si>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</si>
  <si>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</si>
  <si>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</si>
  <si>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</si>
  <si>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</si>
  <si>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</si>
  <si>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</si>
  <si>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</si>
  <si>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</si>
  <si>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</si>
  <si>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</si>
  <si>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</si>
  <si>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</si>
  <si>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</si>
  <si>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</si>
  <si>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</si>
  <si>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</si>
  <si>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</si>
  <si>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</si>
  <si>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</si>
  <si>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</si>
  <si>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</si>
  <si>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</si>
  <si>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</si>
  <si>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</si>
  <si>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</si>
  <si>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</si>
  <si>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</si>
  <si>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</si>
  <si>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</si>
  <si>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</si>
  <si>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</si>
  <si>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</si>
  <si>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</si>
  <si>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</si>
  <si>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</si>
  <si>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</si>
  <si>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</si>
  <si>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</si>
  <si>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</si>
  <si>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</si>
  <si>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</si>
  <si>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</si>
  <si>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</si>
  <si>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</si>
  <si>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</si>
  <si>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</si>
  <si>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</si>
  <si>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</si>
  <si>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</si>
  <si>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</si>
  <si>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</si>
  <si>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</si>
  <si>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</si>
  <si>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</si>
  <si>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</si>
  <si>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</si>
  <si>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</si>
  <si>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</si>
  <si>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</si>
  <si>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</si>
  <si>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</si>
  <si>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</si>
  <si>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</si>
  <si>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</si>
  <si>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</si>
  <si>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</si>
  <si>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</si>
  <si>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</si>
  <si>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</si>
  <si>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</si>
  <si>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</si>
  <si>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</si>
  <si>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</si>
  <si>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</si>
  <si>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</si>
  <si>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</si>
  <si>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</si>
  <si>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</si>
  <si>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</si>
  <si>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</si>
  <si>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</si>
  <si>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</si>
  <si>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</si>
  <si>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</si>
  <si>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</si>
  <si>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</si>
  <si>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</si>
  <si>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</si>
  <si>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</si>
  <si>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</si>
  <si>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</si>
  <si>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</si>
  <si>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</si>
  <si>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</si>
  <si>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</si>
  <si>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</si>
  <si>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</si>
  <si>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</si>
  <si>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</si>
  <si>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</si>
  <si>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</si>
  <si>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</si>
  <si>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</si>
  <si>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</si>
  <si>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</si>
  <si>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</si>
  <si>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</si>
  <si>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</si>
  <si>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</si>
  <si>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</si>
  <si>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</si>
  <si>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</si>
  <si>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</si>
  <si>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</si>
  <si>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</si>
  <si>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</si>
  <si>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</si>
  <si>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</si>
  <si>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</si>
  <si>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</si>
  <si>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</si>
  <si>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</si>
  <si>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</si>
  <si>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</si>
  <si>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</si>
  <si>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</si>
  <si>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</si>
  <si>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</si>
  <si>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</si>
  <si>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</si>
  <si>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</si>
  <si>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</si>
  <si>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</si>
  <si>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</si>
  <si>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</si>
  <si>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</si>
  <si>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</si>
  <si>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</si>
  <si>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</si>
  <si>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</si>
  <si>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</si>
  <si>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</si>
  <si>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</si>
  <si>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</si>
  <si>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</si>
  <si>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</si>
  <si>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</si>
  <si>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</si>
  <si>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</si>
  <si>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</si>
  <si>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</si>
  <si>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</si>
  <si>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</si>
  <si>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</si>
  <si>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</si>
  <si>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</si>
  <si>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</si>
  <si>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</si>
  <si>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</si>
  <si>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</si>
  <si>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</si>
  <si>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</si>
  <si>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</si>
  <si>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</si>
  <si>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</si>
  <si>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</si>
  <si>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</si>
  <si>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</si>
  <si>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</si>
  <si>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</si>
  <si>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</si>
  <si>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</si>
  <si>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</si>
  <si>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</si>
  <si>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</si>
  <si>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</si>
  <si>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</si>
  <si>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</si>
  <si>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</si>
  <si>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</si>
  <si>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</si>
  <si>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</si>
  <si>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</si>
  <si>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</si>
  <si>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</si>
  <si>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</si>
  <si>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</si>
  <si>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</si>
  <si>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</si>
  <si>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</si>
  <si>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</si>
  <si>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</si>
  <si>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</si>
  <si>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</si>
  <si>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</si>
  <si>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</si>
  <si>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</si>
  <si>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</si>
  <si>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</si>
  <si>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</si>
  <si>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</si>
  <si>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</si>
  <si>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</si>
  <si>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</si>
  <si>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</si>
  <si>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</si>
  <si>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</si>
  <si>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</si>
  <si>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</si>
  <si>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</si>
  <si>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</si>
  <si>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</si>
  <si>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</si>
  <si>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</si>
  <si>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</si>
  <si>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</si>
  <si>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</si>
  <si>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</si>
  <si>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</si>
  <si>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</si>
  <si>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</si>
  <si>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</si>
  <si>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</si>
  <si>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</si>
  <si>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</si>
  <si>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</si>
  <si>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</si>
  <si>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</si>
  <si>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</si>
  <si>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</si>
  <si>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</si>
  <si>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</si>
  <si>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</si>
  <si>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</si>
  <si>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</si>
  <si>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</si>
  <si>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</si>
  <si>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</si>
  <si>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</si>
  <si>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</si>
  <si>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</si>
  <si>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</si>
  <si>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</si>
  <si>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</si>
  <si>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</si>
  <si>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</si>
  <si>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</si>
  <si>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</si>
  <si>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</si>
  <si>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</si>
  <si>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</si>
  <si>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</si>
  <si>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</si>
  <si>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</si>
  <si>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</si>
  <si>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</si>
  <si>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</si>
  <si>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</si>
  <si>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</si>
  <si>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</si>
  <si>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</si>
  <si>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</si>
  <si>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</si>
  <si>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</si>
  <si>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</si>
  <si>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</si>
  <si>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</si>
  <si>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</si>
  <si>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</si>
  <si>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</si>
  <si>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</si>
  <si>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</si>
  <si>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</si>
  <si>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</si>
  <si>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</si>
  <si>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</si>
  <si>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</si>
  <si>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</si>
  <si>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</si>
  <si>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</si>
  <si>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</si>
  <si>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</si>
  <si>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</si>
  <si>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</si>
  <si>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</si>
  <si>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</si>
  <si>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</si>
  <si>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</si>
  <si>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</si>
  <si>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</si>
  <si>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</si>
  <si>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</si>
  <si>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</si>
  <si>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</si>
  <si>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</si>
  <si>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</si>
  <si>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</si>
  <si>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</si>
  <si>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</si>
  <si>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</si>
  <si>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</si>
  <si>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</si>
  <si>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</si>
  <si>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</si>
  <si>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</si>
  <si>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</si>
  <si>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</si>
  <si>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</si>
  <si>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</si>
  <si>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</si>
  <si>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</si>
  <si>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</si>
  <si>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</si>
  <si>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</si>
  <si>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</si>
  <si>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</si>
  <si>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</si>
  <si>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</si>
  <si>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</si>
  <si>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</si>
  <si>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</si>
  <si>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</si>
  <si>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</si>
  <si>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</si>
  <si>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</si>
  <si>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</si>
  <si>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</si>
  <si>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</si>
  <si>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</si>
  <si>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</si>
  <si>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</si>
  <si>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</si>
  <si>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</si>
  <si>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</si>
  <si>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</si>
  <si>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</si>
  <si>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</si>
  <si>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</si>
  <si>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</si>
  <si>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</si>
  <si>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</si>
  <si>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</si>
  <si>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</si>
  <si>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</si>
  <si>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</si>
  <si>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</si>
  <si>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</si>
  <si>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</si>
  <si>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</si>
  <si>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</si>
  <si>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</si>
  <si>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</si>
  <si>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</si>
  <si>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</si>
  <si>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</si>
  <si>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</si>
  <si>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</si>
  <si>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</si>
  <si>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</si>
  <si>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</si>
  <si>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</si>
  <si>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</si>
  <si>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</si>
  <si>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</si>
  <si>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</si>
  <si>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</si>
  <si>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</si>
  <si>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</si>
  <si>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</si>
  <si>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</si>
  <si>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</si>
  <si>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</si>
  <si>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</si>
  <si>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</si>
  <si>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</si>
  <si>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</si>
  <si>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</si>
  <si>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</si>
  <si>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</si>
  <si>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</si>
  <si>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</si>
  <si>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</si>
  <si>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</si>
  <si>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</si>
  <si>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</si>
  <si>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</si>
  <si>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</si>
  <si>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</si>
  <si>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</si>
  <si>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</si>
  <si>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</si>
  <si>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</si>
  <si>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</si>
  <si>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</si>
  <si>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</si>
  <si>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</si>
  <si>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</si>
  <si>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</si>
  <si>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</si>
  <si>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</si>
  <si>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</si>
  <si>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</si>
  <si>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</si>
  <si>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</si>
  <si>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</si>
  <si>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</si>
  <si>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</si>
  <si>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</si>
  <si>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</si>
  <si>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</si>
  <si>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</si>
  <si>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</si>
  <si>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</si>
  <si>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</si>
  <si>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</si>
  <si>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</si>
  <si>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</si>
  <si>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</si>
  <si>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</si>
  <si>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</si>
  <si>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</si>
  <si>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</si>
  <si>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</si>
  <si>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</si>
  <si>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</si>
  <si>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</si>
  <si>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</si>
  <si>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</si>
  <si>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</si>
  <si>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</si>
  <si>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</si>
  <si>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</si>
  <si>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</si>
  <si>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</si>
  <si>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</si>
  <si>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</si>
  <si>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</si>
  <si>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</si>
  <si>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</si>
  <si>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</si>
  <si>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</si>
  <si>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</si>
  <si>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</si>
  <si>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</si>
  <si>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</si>
  <si>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</si>
  <si>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</si>
  <si>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</si>
  <si>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</si>
  <si>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</si>
  <si>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</si>
  <si>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</si>
  <si>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</si>
  <si>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</si>
  <si>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</si>
  <si>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</si>
  <si>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</si>
  <si>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</si>
  <si>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</si>
  <si>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</si>
  <si>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</si>
  <si>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</si>
  <si>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</si>
  <si>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</si>
  <si>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</si>
  <si>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</si>
  <si>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</si>
  <si>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</si>
  <si>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</si>
  <si>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</si>
  <si>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</si>
  <si>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</si>
  <si>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</si>
  <si>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</si>
  <si>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</si>
  <si>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</si>
  <si>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</si>
  <si>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</si>
  <si>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</si>
  <si>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</si>
  <si>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</si>
  <si>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</si>
  <si>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</si>
  <si>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</si>
  <si>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</si>
  <si>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</si>
  <si>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</si>
  <si>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</si>
  <si>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</si>
  <si>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</si>
  <si>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</si>
  <si>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</si>
  <si>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</si>
  <si>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</si>
  <si>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</si>
  <si>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</si>
  <si>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</si>
  <si>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</si>
  <si>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</si>
  <si>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</si>
  <si>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</si>
  <si>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</si>
  <si>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</si>
  <si>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</si>
  <si>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</si>
  <si>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</si>
  <si>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</si>
  <si>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</si>
  <si>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</si>
  <si>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</si>
  <si>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</si>
  <si>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</si>
  <si>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</si>
  <si>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</si>
  <si>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</si>
  <si>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</si>
  <si>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</si>
  <si>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</si>
  <si>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</si>
  <si>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</si>
  <si>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</si>
  <si>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</si>
  <si>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</si>
  <si>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</si>
  <si>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</si>
  <si>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</si>
  <si>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</si>
  <si>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</si>
  <si>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</si>
  <si>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</si>
  <si>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</si>
  <si>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</si>
  <si>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</si>
  <si>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</si>
  <si>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</si>
  <si>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</si>
  <si>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</si>
  <si>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</si>
  <si>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</si>
  <si>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</si>
  <si>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</si>
  <si>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</si>
  <si>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</si>
  <si>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</si>
  <si>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</si>
  <si>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</si>
  <si>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</si>
  <si>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</si>
  <si>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</si>
  <si>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</si>
  <si>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</si>
  <si>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</si>
  <si>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</si>
  <si>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</si>
  <si>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</si>
  <si>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</si>
  <si>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</si>
  <si>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</si>
  <si>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</si>
  <si>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</si>
  <si>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</si>
  <si>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</si>
  <si>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</si>
  <si>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</si>
  <si>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</si>
  <si>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</si>
  <si>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</si>
  <si>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</si>
  <si>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</si>
  <si>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</si>
  <si>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</si>
  <si>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</si>
  <si>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</si>
  <si>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</si>
  <si>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</si>
  <si>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</si>
  <si>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</si>
  <si>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</si>
  <si>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</si>
  <si>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</si>
  <si>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</si>
  <si>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</si>
  <si>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</si>
  <si>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</si>
  <si>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</si>
  <si>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</si>
  <si>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</si>
  <si>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</si>
  <si>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</si>
  <si>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</si>
  <si>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</si>
  <si>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</si>
  <si>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</si>
  <si>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</si>
  <si>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</si>
  <si>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</si>
  <si>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</si>
  <si>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</si>
  <si>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</si>
  <si>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</si>
  <si>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</si>
  <si>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</si>
  <si>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</si>
  <si>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</si>
  <si>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</si>
  <si>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</si>
  <si>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</si>
  <si>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</si>
  <si>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</si>
  <si>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</si>
  <si>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</si>
  <si>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</si>
  <si>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</si>
  <si>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</si>
  <si>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</si>
  <si>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</si>
  <si>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</si>
  <si>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</si>
  <si>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</si>
  <si>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</si>
  <si>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</si>
  <si>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</si>
  <si>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</si>
  <si>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</si>
  <si>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</si>
  <si>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</si>
  <si>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</si>
  <si>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</si>
  <si>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</si>
  <si>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</si>
  <si>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</si>
  <si>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</si>
  <si>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</si>
  <si>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</si>
  <si>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</si>
  <si>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</si>
  <si>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</si>
  <si>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</si>
  <si>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</si>
  <si>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</si>
  <si>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</si>
  <si>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</si>
  <si>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</si>
  <si>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</si>
  <si>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</si>
  <si>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</si>
  <si>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</si>
  <si>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</si>
  <si>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</si>
  <si>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</si>
  <si>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</si>
  <si>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</si>
  <si>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</si>
  <si>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</si>
  <si>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</si>
  <si>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</si>
  <si>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</si>
  <si>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</si>
  <si>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</si>
  <si>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</si>
  <si>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</si>
  <si>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</si>
  <si>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</si>
  <si>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</si>
  <si>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</si>
  <si>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</si>
  <si>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</si>
  <si>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</si>
  <si>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</si>
  <si>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</si>
  <si>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</si>
  <si>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</si>
  <si>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</si>
  <si>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</si>
  <si>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</si>
  <si>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</si>
  <si>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</si>
  <si>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</si>
  <si>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</si>
  <si>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</si>
  <si>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</si>
  <si>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</si>
  <si>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</si>
  <si>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</si>
  <si>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</si>
  <si>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</si>
  <si>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</si>
  <si>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</si>
  <si>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</si>
  <si>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</si>
  <si>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</si>
  <si>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</si>
  <si>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</si>
  <si>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</si>
  <si>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</si>
  <si>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</si>
  <si>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</si>
  <si>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</si>
  <si>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</si>
  <si>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</si>
  <si>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</si>
  <si>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</si>
  <si>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</si>
  <si>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</si>
  <si>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</si>
  <si>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</si>
  <si>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</si>
  <si>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</si>
  <si>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</si>
  <si>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</si>
  <si>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</si>
  <si>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</si>
  <si>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</si>
  <si>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</si>
  <si>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</si>
  <si>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</si>
  <si>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</si>
  <si>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</si>
  <si>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</si>
  <si>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</si>
  <si>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</si>
  <si>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</si>
  <si>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</si>
  <si>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</si>
  <si>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</si>
  <si>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</si>
  <si>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</si>
  <si>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</si>
  <si>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</si>
  <si>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</si>
  <si>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</si>
  <si>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</si>
  <si>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</si>
  <si>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</si>
  <si>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</si>
  <si>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</si>
  <si>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</si>
  <si>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</si>
  <si>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</si>
  <si>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</si>
  <si>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</si>
  <si>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</si>
  <si>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</si>
  <si>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</si>
  <si>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</si>
  <si>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</si>
  <si>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</si>
  <si>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</si>
  <si>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</si>
  <si>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</si>
  <si>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</si>
  <si>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</si>
  <si>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</si>
  <si>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</si>
  <si>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</si>
  <si>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</si>
  <si>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</si>
  <si>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</si>
  <si>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</si>
  <si>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</si>
  <si>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</si>
  <si>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</si>
  <si>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</si>
  <si>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</si>
  <si>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</si>
  <si>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</si>
  <si>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</si>
  <si>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</si>
  <si>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</si>
  <si>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</si>
  <si>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</si>
  <si>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</si>
  <si>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</si>
  <si>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</si>
  <si>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</si>
  <si>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</si>
  <si>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</si>
  <si>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</si>
  <si>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</si>
  <si>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</si>
  <si>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</si>
  <si>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</si>
  <si>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</si>
  <si>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</si>
  <si>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</si>
  <si>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</si>
  <si>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</si>
  <si>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</si>
  <si>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</si>
  <si>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</si>
  <si>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</si>
  <si>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</si>
  <si>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</si>
  <si>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</si>
  <si>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</si>
  <si>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</si>
  <si>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</si>
  <si>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</si>
  <si>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</si>
  <si>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</si>
  <si>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</si>
  <si>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</si>
  <si>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</si>
  <si>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</si>
  <si>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</si>
  <si>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</si>
  <si>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</si>
  <si>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</si>
  <si>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</si>
  <si>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</si>
  <si>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</si>
  <si>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</si>
  <si>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</si>
  <si>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</si>
  <si>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</si>
  <si>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</si>
  <si>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</si>
  <si>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</si>
  <si>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</si>
  <si>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</si>
  <si>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</si>
  <si>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</si>
  <si>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</si>
  <si>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</si>
  <si>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</si>
  <si>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</si>
  <si>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</si>
  <si>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</si>
  <si>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</si>
  <si>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</si>
  <si>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</si>
  <si>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</si>
  <si>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</si>
  <si>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</si>
  <si>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</si>
  <si>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</si>
  <si>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</si>
  <si>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</si>
  <si>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</si>
  <si>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</si>
  <si>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</si>
  <si>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</si>
  <si>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</si>
  <si>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</si>
  <si>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</si>
  <si>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</si>
  <si>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</si>
  <si>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</si>
  <si>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</si>
  <si>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</si>
  <si>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</si>
  <si>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</si>
  <si>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</si>
  <si>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</si>
  <si>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</si>
  <si>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</si>
  <si>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</si>
  <si>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</si>
  <si>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</si>
  <si>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</si>
  <si>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</si>
  <si>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</si>
  <si>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</si>
  <si>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</si>
  <si>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</si>
  <si>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</si>
  <si>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</si>
  <si>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</si>
  <si>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</si>
  <si>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</si>
  <si>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</si>
  <si>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</si>
  <si>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</si>
  <si>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</si>
  <si>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</si>
  <si>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</si>
  <si>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</si>
  <si>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</si>
  <si>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</si>
  <si>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</si>
  <si>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</si>
  <si>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</si>
  <si>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</si>
  <si>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</si>
  <si>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</si>
  <si>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</si>
  <si>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</si>
  <si>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</si>
  <si>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</si>
  <si>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</si>
  <si>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</si>
  <si>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</si>
  <si>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</si>
  <si>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</si>
  <si>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</si>
  <si>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</si>
  <si>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</si>
  <si>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</si>
  <si>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</si>
  <si>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</si>
  <si>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</si>
  <si>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</si>
  <si>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</si>
  <si>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</si>
  <si>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</si>
  <si>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</si>
  <si>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</si>
  <si>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</si>
  <si>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</si>
  <si>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</si>
  <si>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</si>
  <si>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</si>
  <si>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</si>
  <si>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</si>
  <si>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</si>
  <si>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</si>
  <si>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</si>
  <si>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</si>
  <si>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</si>
  <si>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</si>
  <si>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</si>
  <si>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</si>
  <si>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</si>
  <si>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</si>
  <si>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</si>
  <si>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</si>
  <si>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</si>
  <si>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</si>
  <si>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</si>
  <si>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</si>
  <si>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</si>
  <si>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</si>
  <si>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</si>
  <si>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</si>
  <si>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</si>
  <si>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</si>
  <si>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</si>
  <si>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</si>
  <si>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</si>
  <si>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</si>
  <si>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</si>
  <si>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</si>
  <si>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</si>
  <si>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</si>
  <si>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</si>
  <si>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</si>
  <si>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</si>
  <si>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</si>
  <si>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</si>
  <si>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</si>
  <si>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</si>
  <si>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</si>
  <si>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</si>
  <si>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</si>
  <si>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</si>
  <si>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</si>
  <si>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</si>
  <si>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</si>
  <si>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</si>
  <si>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</si>
  <si>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</si>
  <si>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</si>
  <si>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</si>
  <si>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</si>
  <si>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</si>
  <si>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</si>
  <si>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</si>
  <si>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</si>
  <si>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</si>
  <si>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</si>
  <si>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</si>
  <si>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</si>
  <si>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</si>
  <si>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</si>
  <si>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</si>
  <si>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</si>
  <si>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</si>
  <si>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</si>
  <si>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</si>
  <si>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</si>
  <si>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</si>
  <si>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</si>
  <si>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</si>
  <si>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</si>
  <si>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</si>
  <si>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</si>
  <si>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</si>
  <si>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</si>
  <si>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</si>
  <si>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</si>
  <si>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</si>
  <si>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</si>
  <si>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</si>
  <si>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</si>
  <si>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</si>
  <si>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</si>
  <si>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</si>
  <si>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</si>
  <si>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</si>
  <si>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</si>
  <si>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</si>
  <si>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</si>
  <si>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</si>
  <si>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</si>
  <si>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</si>
  <si>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</si>
  <si>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</si>
  <si>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</si>
  <si>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</si>
  <si>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</si>
  <si>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</si>
  <si>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</si>
  <si>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</si>
  <si>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</si>
  <si>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</si>
  <si>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</si>
  <si>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</si>
  <si>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</si>
  <si>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</si>
  <si>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</si>
  <si>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</si>
  <si>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</si>
  <si>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</si>
  <si>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</si>
  <si>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</si>
  <si>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</si>
  <si>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</si>
  <si>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</si>
  <si>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</si>
  <si>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</si>
  <si>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</si>
  <si>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</si>
  <si>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</si>
  <si>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</si>
  <si>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</si>
  <si>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</si>
  <si>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</si>
  <si>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</si>
  <si>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</si>
  <si>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</si>
  <si>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</si>
  <si>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</si>
  <si>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</si>
  <si>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</si>
  <si>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</si>
  <si>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</si>
  <si>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</si>
  <si>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</si>
  <si>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</si>
  <si>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</si>
  <si>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</si>
  <si>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</si>
  <si>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</si>
  <si>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</si>
  <si>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</si>
  <si>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</si>
  <si>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</si>
  <si>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</si>
  <si>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</si>
  <si>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</si>
  <si>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</si>
  <si>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</si>
  <si>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</si>
  <si>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</si>
  <si>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</si>
  <si>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</si>
  <si>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</si>
  <si>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</si>
  <si>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</si>
  <si>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</si>
  <si>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</si>
  <si>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</si>
  <si>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</si>
  <si>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</si>
  <si>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</si>
  <si>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</si>
  <si>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</si>
  <si>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</si>
  <si>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</si>
  <si>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</si>
  <si>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</si>
  <si>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</si>
  <si>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</si>
  <si>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</si>
  <si>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</si>
  <si>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</si>
  <si>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</si>
  <si>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</si>
  <si>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</si>
  <si>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</si>
  <si>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</si>
  <si>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</si>
  <si>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</si>
  <si>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</si>
  <si>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</si>
  <si>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</si>
  <si>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</si>
  <si>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</si>
  <si>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</si>
  <si>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</si>
  <si>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</si>
  <si>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</si>
  <si>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</si>
  <si>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</si>
  <si>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</si>
  <si>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</si>
  <si>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</si>
  <si>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</si>
  <si>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</si>
  <si>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</si>
  <si>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</si>
  <si>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</si>
  <si>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</si>
  <si>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</si>
  <si>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</si>
  <si>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</si>
  <si>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</si>
  <si>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</si>
  <si>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</si>
  <si>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</si>
  <si>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</si>
  <si>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</si>
  <si>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</si>
  <si>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</si>
  <si>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</si>
  <si>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</si>
  <si>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</si>
  <si>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</si>
  <si>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</si>
  <si>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</si>
  <si>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</si>
  <si>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</si>
  <si>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</si>
  <si>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</si>
  <si>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</si>
  <si>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</si>
  <si>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</si>
  <si>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</si>
  <si>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</si>
  <si>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</si>
  <si>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</si>
  <si>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</si>
  <si>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</si>
  <si>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</si>
  <si>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</si>
  <si>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</si>
  <si>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</si>
  <si>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</si>
  <si>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</si>
  <si>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</si>
  <si>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</si>
  <si>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</si>
  <si>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</si>
  <si>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</si>
  <si>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</si>
  <si>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</si>
  <si>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</si>
  <si>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</si>
  <si>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</si>
  <si>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</si>
  <si>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</si>
  <si>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</si>
  <si>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</si>
  <si>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</si>
  <si>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</si>
  <si>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</si>
  <si>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</si>
  <si>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</si>
  <si>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</si>
  <si>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</si>
  <si>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</si>
  <si>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</si>
  <si>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</si>
  <si>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</si>
  <si>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</si>
  <si>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</si>
  <si>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</si>
  <si>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</si>
  <si>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</si>
  <si>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</si>
  <si>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</si>
  <si>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</si>
  <si>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</si>
  <si>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</si>
  <si>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</si>
  <si>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</si>
  <si>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</si>
  <si>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</si>
  <si>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</si>
  <si>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</si>
  <si>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</si>
  <si>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</si>
  <si>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</si>
  <si>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</si>
  <si>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</si>
  <si>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</si>
  <si>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</si>
  <si>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</si>
  <si>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</si>
  <si>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</si>
  <si>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</si>
  <si>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</si>
  <si>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</si>
  <si>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</si>
  <si>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</si>
  <si>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</si>
  <si>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</si>
  <si>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</si>
  <si>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</si>
  <si>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</si>
  <si>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</si>
  <si>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</si>
  <si>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</si>
  <si>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</si>
  <si>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</si>
  <si>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</si>
  <si>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</si>
  <si>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</si>
  <si>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</si>
  <si>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</si>
  <si>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</si>
  <si>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</si>
  <si>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</si>
  <si>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</si>
  <si>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</si>
  <si>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</si>
  <si>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</si>
  <si>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</si>
  <si>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</si>
  <si>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</si>
  <si>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</si>
  <si>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</si>
  <si>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</si>
  <si>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</si>
  <si>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</si>
  <si>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</si>
  <si>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</si>
  <si>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</si>
  <si>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</si>
  <si>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</si>
  <si>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</si>
  <si>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</si>
  <si>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</si>
  <si>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</si>
  <si>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</si>
  <si>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</si>
  <si>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</si>
  <si>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</si>
  <si>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</si>
  <si>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</si>
  <si>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</si>
  <si>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</si>
  <si>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</si>
  <si>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</si>
  <si>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</si>
  <si>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</si>
  <si>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</si>
  <si>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</si>
  <si>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</si>
  <si>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</si>
  <si>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</si>
  <si>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</si>
  <si>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</si>
  <si>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</si>
  <si>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</si>
  <si>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</si>
  <si>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</si>
  <si>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</si>
  <si>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</si>
  <si>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</si>
  <si>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</si>
  <si>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</si>
  <si>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</si>
  <si>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</si>
  <si>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</si>
  <si>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</si>
  <si>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</si>
  <si>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</si>
  <si>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</si>
  <si>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</si>
  <si>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</si>
  <si>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</si>
  <si>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</si>
  <si>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</si>
  <si>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</si>
  <si>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</si>
  <si>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</si>
  <si>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</si>
  <si>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</si>
  <si>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</si>
  <si>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</si>
  <si>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</si>
  <si>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</si>
  <si>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</si>
  <si>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</si>
  <si>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</si>
  <si>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</si>
  <si>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</si>
  <si>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</si>
  <si>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</si>
  <si>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</si>
  <si>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</si>
  <si>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</si>
  <si>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</si>
  <si>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</si>
  <si>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</si>
  <si>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</si>
  <si>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</si>
  <si>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</si>
  <si>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</si>
  <si>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</si>
  <si>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</si>
  <si>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</si>
  <si>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</si>
  <si>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</si>
  <si>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</si>
  <si>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</si>
  <si>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</si>
  <si>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</si>
  <si>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</si>
  <si>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</si>
  <si>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</si>
  <si>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</si>
  <si>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</si>
  <si>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</si>
  <si>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</si>
  <si>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</si>
  <si>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</si>
  <si>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</si>
  <si>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</si>
  <si>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</si>
  <si>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</si>
  <si>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</si>
  <si>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</si>
  <si>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</si>
  <si>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</si>
  <si>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</si>
  <si>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</si>
  <si>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</si>
  <si>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</si>
  <si>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</si>
  <si>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</si>
  <si>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</si>
  <si>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</si>
  <si>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</si>
  <si>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</si>
  <si>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</si>
  <si>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</si>
  <si>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</si>
  <si>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</si>
  <si>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</si>
  <si>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</si>
  <si>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</si>
  <si>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</si>
  <si>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</si>
  <si>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</si>
  <si>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</si>
  <si>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</si>
  <si>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</si>
  <si>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</si>
  <si>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</si>
  <si>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</si>
  <si>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</si>
  <si>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</si>
  <si>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</si>
  <si>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</si>
  <si>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</si>
  <si>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</si>
  <si>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</si>
  <si>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</si>
  <si>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</si>
  <si>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</si>
  <si>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</si>
  <si>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</si>
  <si>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</si>
  <si>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</si>
  <si>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</si>
  <si>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</si>
  <si>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</si>
  <si>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</si>
  <si>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</si>
  <si>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</si>
  <si>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</si>
  <si>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</si>
  <si>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</si>
  <si>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</si>
  <si>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</si>
  <si>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</si>
  <si>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</si>
  <si>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</si>
  <si>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</si>
  <si>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</si>
  <si>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</si>
  <si>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</si>
  <si>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</si>
  <si>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</si>
  <si>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</si>
  <si>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</si>
  <si>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</si>
  <si>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</si>
  <si>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</si>
  <si>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</si>
  <si>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</si>
  <si>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</si>
  <si>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</si>
  <si>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</si>
  <si>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</si>
  <si>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</si>
  <si>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</si>
  <si>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</si>
  <si>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</si>
  <si>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</si>
  <si>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</si>
  <si>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</si>
  <si>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</si>
  <si>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</si>
  <si>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</si>
  <si>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</si>
  <si>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</si>
  <si>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</si>
  <si>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</si>
  <si>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</si>
  <si>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</si>
  <si>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</si>
  <si>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</si>
  <si>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</si>
  <si>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</si>
  <si>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</si>
  <si>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</si>
  <si>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</si>
  <si>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</si>
  <si>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</si>
  <si>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</si>
  <si>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</si>
  <si>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</si>
  <si>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</si>
  <si>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</si>
  <si>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</si>
  <si>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</si>
  <si>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</si>
  <si>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</si>
  <si>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</si>
  <si>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</si>
  <si>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</si>
  <si>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</si>
  <si>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</si>
  <si>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</si>
  <si>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</si>
  <si>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</si>
  <si>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</si>
  <si>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</si>
  <si>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</si>
  <si>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</si>
  <si>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</si>
  <si>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</si>
  <si>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</si>
  <si>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</si>
  <si>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</si>
  <si>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</si>
  <si>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</si>
  <si>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</si>
  <si>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</si>
  <si>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</si>
  <si>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</si>
  <si>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</si>
  <si>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</si>
  <si>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</si>
  <si>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</si>
  <si>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</si>
  <si>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</si>
  <si>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</si>
  <si>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</si>
  <si>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</si>
  <si>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</si>
  <si>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</si>
  <si>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</si>
  <si>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</si>
  <si>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</si>
  <si>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</si>
  <si>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</si>
  <si>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</si>
  <si>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</si>
  <si>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</si>
  <si>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</si>
  <si>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</si>
  <si>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</si>
  <si>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</si>
  <si>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</si>
  <si>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</si>
  <si>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</si>
  <si>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</si>
  <si>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</si>
  <si>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</si>
  <si>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</si>
  <si>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</si>
  <si>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</si>
  <si>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</si>
  <si>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</si>
  <si>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</si>
  <si>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</si>
  <si>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</si>
  <si>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</si>
  <si>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</si>
  <si>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</si>
  <si>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</si>
  <si>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</si>
  <si>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</si>
  <si>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</si>
  <si>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</si>
  <si>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</si>
  <si>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</si>
  <si>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</si>
  <si>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</si>
  <si>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</si>
  <si>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</si>
  <si>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</si>
  <si>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</si>
  <si>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</si>
  <si>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</si>
  <si>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</si>
  <si>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</si>
  <si>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</si>
  <si>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</si>
  <si>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</si>
  <si>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</si>
  <si>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</si>
  <si>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</si>
  <si>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</si>
  <si>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</si>
  <si>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</si>
  <si>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</si>
  <si>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</si>
  <si>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</si>
  <si>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</si>
  <si>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</si>
  <si>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</si>
  <si>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</si>
  <si>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</si>
  <si>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</si>
  <si>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</si>
  <si>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</si>
  <si>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</si>
  <si>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</si>
  <si>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</si>
  <si>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</si>
  <si>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</si>
  <si>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</si>
  <si>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</si>
  <si>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</si>
  <si>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</si>
  <si>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</si>
  <si>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</si>
  <si>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</si>
  <si>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</si>
  <si>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</si>
  <si>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</si>
  <si>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</si>
  <si>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</si>
  <si>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</si>
  <si>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</si>
  <si>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</si>
  <si>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</si>
  <si>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</si>
  <si>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</si>
  <si>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</si>
  <si>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</si>
  <si>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</si>
  <si>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</si>
  <si>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</si>
  <si>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</si>
  <si>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</si>
  <si>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</si>
  <si>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</si>
  <si>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</si>
  <si>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</si>
  <si>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</si>
  <si>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</si>
  <si>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</si>
  <si>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</si>
  <si>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</si>
  <si>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</si>
  <si>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</si>
  <si>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</si>
  <si>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</si>
  <si>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</si>
  <si>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</si>
  <si>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</si>
  <si>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</si>
  <si>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</si>
  <si>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</si>
  <si>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</si>
  <si>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</si>
  <si>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</si>
  <si>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</si>
  <si>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</si>
  <si>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</si>
  <si>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</si>
  <si>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</si>
  <si>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</si>
  <si>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</si>
  <si>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</si>
  <si>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</si>
  <si>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</si>
  <si>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</si>
  <si>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</si>
  <si>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</si>
  <si>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</si>
  <si>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</si>
  <si>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</si>
  <si>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</si>
  <si>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</si>
  <si>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</si>
  <si>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</si>
  <si>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</si>
  <si>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</si>
  <si>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</si>
  <si>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</si>
  <si>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</si>
  <si>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</si>
  <si>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</si>
  <si>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</si>
  <si>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</si>
  <si>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</si>
  <si>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</si>
  <si>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</si>
  <si>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</si>
  <si>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</si>
  <si>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</si>
  <si>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</si>
  <si>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</si>
  <si>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</si>
  <si>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</si>
  <si>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</si>
  <si>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</si>
  <si>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</si>
  <si>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</si>
  <si>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</si>
  <si>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</si>
  <si>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</si>
  <si>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</si>
  <si>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</si>
  <si>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</si>
  <si>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</si>
  <si>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</si>
  <si>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</si>
  <si>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</si>
  <si>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</si>
  <si>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</si>
  <si>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</si>
  <si>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</si>
  <si>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</si>
  <si>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</si>
  <si>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</si>
  <si>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</si>
  <si>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</si>
  <si>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</si>
  <si>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</si>
  <si>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</si>
  <si>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</si>
  <si>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</si>
  <si>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</si>
  <si>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</si>
  <si>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</si>
  <si>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</si>
  <si>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</si>
  <si>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</si>
  <si>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</si>
  <si>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</si>
  <si>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</si>
  <si>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</si>
  <si>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</si>
  <si>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</si>
  <si>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</si>
  <si>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</si>
  <si>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</si>
  <si>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</si>
  <si>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</si>
  <si>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</si>
  <si>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</si>
  <si>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</si>
  <si>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</si>
  <si>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</si>
  <si>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</si>
  <si>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</si>
  <si>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</si>
  <si>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</si>
  <si>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</si>
  <si>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</si>
  <si>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</si>
  <si>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</si>
  <si>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</si>
  <si>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</si>
  <si>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</si>
  <si>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</si>
  <si>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</si>
  <si>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</si>
  <si>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</si>
  <si>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</si>
  <si>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</si>
  <si>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</si>
  <si>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</si>
  <si>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</si>
  <si>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</si>
  <si>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</si>
  <si>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</si>
  <si>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</si>
  <si>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</si>
  <si>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</si>
  <si>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</si>
  <si>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</si>
  <si>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</si>
  <si>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</si>
  <si>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</si>
  <si>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</si>
  <si>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</si>
  <si>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</si>
  <si>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</si>
  <si>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</si>
  <si>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</si>
  <si>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</si>
  <si>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</si>
  <si>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</si>
  <si>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</si>
  <si>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</si>
  <si>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</si>
  <si>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</si>
  <si>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</si>
  <si>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</si>
  <si>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</si>
  <si>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</si>
  <si>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</si>
  <si>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</si>
  <si>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</si>
  <si>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</si>
  <si>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</si>
  <si>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</si>
  <si>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</si>
  <si>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</si>
  <si>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</si>
  <si>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</si>
  <si>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</si>
  <si>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</si>
  <si>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</si>
  <si>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</si>
  <si>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</si>
  <si>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</si>
  <si>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</si>
  <si>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</si>
  <si>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</si>
  <si>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</si>
  <si>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</si>
  <si>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</si>
  <si>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</si>
  <si>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</si>
  <si>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</si>
  <si>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</si>
  <si>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</si>
  <si>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</si>
  <si>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</si>
  <si>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</si>
  <si>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</si>
  <si>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</si>
  <si>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</si>
  <si>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</si>
  <si>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</si>
  <si>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</si>
  <si>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</si>
  <si>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</si>
  <si>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</si>
  <si>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</si>
  <si>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</si>
  <si>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</si>
  <si>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</si>
  <si>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</si>
  <si>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</si>
  <si>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</si>
  <si>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</si>
  <si>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</si>
  <si>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</si>
  <si>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</si>
  <si>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</si>
  <si>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</si>
  <si>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</si>
  <si>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</si>
  <si>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</si>
  <si>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</si>
  <si>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</si>
  <si>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</si>
  <si>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</si>
  <si>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</si>
  <si>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</si>
  <si>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</si>
  <si>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</si>
  <si>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</si>
  <si>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</si>
  <si>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</si>
  <si>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</si>
  <si>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</si>
  <si>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</si>
  <si>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</si>
  <si>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</si>
  <si>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</si>
  <si>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</si>
  <si>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</si>
  <si>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</si>
  <si>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</si>
  <si>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</si>
  <si>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</si>
  <si>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</si>
  <si>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</si>
  <si>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</si>
  <si>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</si>
  <si>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</si>
  <si>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</si>
  <si>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</si>
  <si>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</si>
  <si>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</si>
  <si>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</si>
  <si>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</si>
  <si>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</si>
  <si>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</si>
  <si>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</si>
  <si>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</si>
  <si>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</si>
  <si>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</si>
  <si>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</si>
  <si>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</si>
  <si>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</si>
  <si>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</si>
  <si>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</si>
  <si>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</si>
  <si>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</si>
  <si>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</si>
  <si>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</si>
  <si>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</si>
  <si>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</si>
  <si>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</si>
  <si>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</si>
  <si>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</si>
  <si>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</si>
  <si>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</si>
  <si>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</si>
  <si>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</si>
  <si>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</si>
  <si>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</si>
  <si>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</si>
  <si>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</si>
  <si>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</si>
  <si>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</si>
  <si>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</si>
  <si>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</si>
  <si>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</si>
  <si>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</si>
  <si>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</si>
  <si>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</si>
  <si>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</si>
  <si>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</si>
  <si>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</si>
  <si>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</si>
  <si>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</si>
  <si>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</si>
  <si>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</si>
  <si>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</si>
  <si>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</si>
  <si>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</si>
  <si>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</si>
  <si>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</si>
  <si>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</si>
  <si>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</si>
  <si>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</si>
  <si>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</si>
  <si>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</si>
  <si>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</si>
  <si>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</si>
  <si>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</si>
  <si>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</si>
  <si>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</si>
  <si>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</si>
  <si>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</si>
  <si>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</si>
  <si>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</si>
  <si>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</si>
  <si>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</si>
  <si>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</si>
  <si>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</si>
  <si>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</si>
  <si>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</si>
  <si>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</si>
  <si>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</si>
  <si>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</si>
  <si>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</si>
  <si>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</si>
  <si>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</si>
  <si>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</si>
  <si>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</si>
  <si>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</si>
  <si>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</si>
  <si>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</si>
  <si>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</si>
  <si>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</si>
  <si>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</si>
  <si>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</si>
  <si>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</si>
  <si>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</si>
  <si>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</si>
  <si>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</si>
  <si>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</si>
  <si>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</si>
  <si>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</si>
  <si>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</si>
  <si>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</si>
  <si>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</si>
  <si>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</si>
  <si>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</si>
  <si>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</si>
  <si>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</si>
  <si>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</si>
  <si>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</si>
  <si>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</si>
  <si>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</si>
  <si>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</si>
  <si>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</si>
  <si>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</si>
  <si>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</si>
  <si>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</si>
  <si>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</si>
  <si>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</si>
  <si>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</si>
  <si>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</si>
  <si>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</si>
  <si>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</si>
  <si>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</si>
  <si>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</si>
  <si>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</si>
  <si>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</si>
  <si>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</si>
  <si>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</si>
  <si>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</si>
  <si>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</si>
  <si>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</si>
  <si>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</si>
  <si>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</si>
  <si>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</si>
  <si>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</si>
  <si>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</si>
  <si>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</si>
  <si>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</si>
  <si>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</si>
  <si>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</si>
  <si>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</si>
  <si>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</si>
  <si>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</si>
  <si>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</si>
  <si>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</si>
  <si>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</si>
  <si>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</si>
  <si>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</si>
  <si>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</si>
  <si>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</si>
  <si>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</si>
  <si>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</si>
  <si>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</si>
  <si>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</si>
  <si>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</si>
  <si>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</si>
  <si>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</si>
  <si>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</si>
  <si>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</si>
  <si>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</si>
  <si>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</si>
  <si>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</si>
  <si>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</si>
  <si>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</si>
  <si>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</si>
  <si>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</si>
  <si>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</si>
  <si>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</si>
  <si>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</si>
  <si>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</si>
  <si>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</si>
  <si>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</si>
  <si>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</si>
  <si>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</si>
  <si>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</si>
  <si>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</si>
  <si>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</si>
  <si>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</si>
  <si>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</si>
  <si>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</si>
  <si>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</si>
  <si>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</si>
  <si>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</si>
  <si>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</si>
  <si>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</si>
  <si>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</si>
  <si>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</si>
  <si>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</si>
  <si>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</si>
  <si>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</si>
  <si>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</si>
  <si>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</si>
  <si>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</si>
  <si>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</si>
  <si>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</si>
  <si>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</si>
  <si>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</si>
  <si>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</si>
  <si>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</si>
  <si>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</si>
  <si>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</si>
  <si>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</si>
  <si>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</si>
  <si>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</si>
  <si>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</si>
  <si>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</si>
  <si>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</si>
  <si>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</si>
  <si>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</si>
  <si>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</si>
  <si>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</si>
  <si>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</si>
  <si>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</si>
  <si>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</si>
  <si>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</si>
  <si>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</si>
  <si>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</si>
  <si>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</si>
  <si>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</si>
  <si>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</si>
  <si>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</si>
  <si>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</si>
  <si>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</si>
  <si>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</si>
  <si>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</si>
  <si>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</si>
  <si>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</si>
  <si>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</si>
  <si>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</si>
  <si>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</si>
  <si>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</si>
  <si>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</si>
  <si>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</si>
  <si>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</si>
  <si>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</si>
  <si>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</si>
  <si>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</si>
  <si>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</si>
  <si>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</si>
  <si>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</si>
  <si>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</si>
  <si>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</si>
  <si>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</si>
  <si>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</si>
  <si>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</si>
  <si>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</si>
  <si>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</si>
  <si>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</si>
  <si>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</si>
  <si>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</si>
  <si>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</si>
  <si>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</si>
  <si>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</si>
  <si>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</si>
  <si>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</si>
  <si>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</si>
  <si>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</si>
  <si>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</si>
  <si>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</si>
  <si>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</si>
  <si>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</si>
  <si>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</si>
  <si>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</si>
  <si>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</si>
  <si>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</si>
  <si>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</si>
  <si>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</si>
  <si>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</si>
  <si>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</si>
  <si>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</si>
  <si>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</si>
  <si>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</si>
  <si>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</si>
  <si>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</si>
  <si>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</si>
  <si>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</si>
  <si>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</si>
  <si>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</si>
  <si>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</si>
  <si>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</si>
  <si>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</si>
  <si>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</si>
  <si>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</si>
  <si>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</si>
  <si>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</si>
  <si>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</si>
  <si>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</si>
  <si>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</si>
  <si>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</si>
  <si>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</si>
  <si>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</si>
  <si>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</si>
  <si>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</si>
  <si>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</si>
  <si>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</si>
  <si>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</si>
  <si>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</si>
  <si>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</si>
  <si>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</si>
  <si>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</si>
  <si>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</si>
  <si>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</si>
  <si>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</si>
  <si>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</si>
  <si>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</si>
  <si>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</si>
  <si>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</si>
  <si>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</si>
  <si>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</si>
  <si>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</si>
  <si>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</si>
  <si>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</si>
  <si>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</si>
  <si>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</si>
  <si>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</si>
  <si>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</si>
  <si>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</si>
  <si>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</si>
  <si>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</si>
  <si>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</si>
  <si>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</si>
  <si>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</si>
  <si>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</si>
  <si>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</si>
  <si>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</si>
  <si>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</si>
  <si>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</si>
  <si>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</si>
  <si>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</si>
  <si>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</si>
  <si>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</si>
  <si>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</si>
  <si>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</si>
  <si>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</si>
  <si>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</si>
  <si>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</si>
  <si>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</si>
  <si>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</si>
  <si>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</si>
  <si>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</si>
  <si>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</si>
  <si>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</si>
  <si>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</si>
  <si>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</si>
  <si>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</si>
  <si>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</si>
  <si>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</si>
  <si>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</si>
  <si>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</si>
  <si>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</si>
  <si>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</si>
  <si>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</si>
  <si>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</si>
  <si>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</si>
  <si>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</si>
  <si>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</si>
  <si>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</si>
  <si>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</si>
  <si>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</si>
  <si>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</si>
  <si>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</si>
  <si>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</si>
  <si>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</si>
  <si>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</si>
  <si>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</si>
  <si>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</si>
  <si>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</si>
  <si>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</si>
  <si>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</si>
  <si>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</si>
  <si>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</si>
  <si>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</si>
  <si>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</si>
  <si>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</si>
  <si>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</si>
  <si>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</si>
  <si>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</si>
  <si>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</si>
  <si>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</si>
  <si>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</si>
  <si>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</si>
  <si>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</si>
  <si>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</si>
  <si>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</si>
  <si>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</si>
  <si>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</si>
  <si>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</si>
  <si>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</si>
  <si>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</si>
  <si>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</si>
  <si>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</si>
  <si>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</si>
  <si>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</si>
  <si>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</si>
  <si>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</si>
  <si>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</si>
  <si>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</si>
  <si>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</si>
  <si>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</si>
  <si>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</si>
  <si>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</si>
  <si>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</si>
  <si>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</si>
  <si>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</si>
  <si>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</si>
  <si>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</si>
  <si>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</si>
  <si>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</si>
  <si>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</si>
  <si>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</si>
  <si>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</si>
  <si>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</si>
  <si>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</si>
  <si>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</si>
  <si>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</si>
  <si>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</si>
  <si>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</si>
  <si>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</si>
  <si>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</si>
  <si>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</si>
  <si>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</si>
  <si>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</si>
  <si>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</si>
  <si>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</si>
  <si>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</si>
  <si>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</si>
  <si>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</si>
  <si>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</si>
  <si>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</si>
  <si>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</si>
  <si>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</si>
  <si>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</si>
  <si>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</si>
  <si>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</si>
  <si>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</si>
  <si>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</si>
  <si>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</si>
  <si>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</si>
  <si>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</si>
  <si>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</si>
  <si>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</si>
  <si>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</si>
  <si>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</si>
  <si>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</si>
  <si>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</si>
  <si>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</si>
  <si>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</si>
  <si>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</si>
  <si>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</si>
  <si>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</si>
  <si>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</si>
  <si>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</si>
  <si>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</si>
  <si>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</si>
  <si>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</si>
  <si>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</si>
  <si>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</si>
  <si>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</si>
  <si>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</si>
  <si>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</si>
  <si>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</si>
  <si>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</si>
  <si>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</si>
  <si>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</si>
  <si>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</si>
  <si>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</si>
  <si>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</si>
  <si>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</si>
  <si>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</si>
  <si>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</si>
  <si>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</si>
  <si>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</si>
  <si>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</si>
  <si>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</si>
  <si>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</si>
  <si>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</si>
  <si>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</si>
  <si>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</si>
  <si>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</si>
  <si>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</si>
  <si>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</si>
  <si>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</si>
  <si>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</si>
  <si>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</si>
  <si>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</si>
  <si>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</si>
  <si>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</si>
  <si>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</si>
  <si>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</si>
  <si>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</si>
  <si>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</si>
  <si>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</si>
  <si>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</si>
  <si>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</si>
  <si>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</si>
  <si>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</si>
  <si>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</si>
  <si>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</si>
  <si>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</si>
  <si>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</si>
  <si>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</si>
  <si>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</si>
  <si>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</si>
  <si>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</si>
  <si>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</si>
  <si>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</si>
  <si>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</si>
  <si>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</si>
  <si>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</si>
  <si>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</si>
  <si>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</si>
  <si>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</si>
  <si>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</si>
  <si>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</si>
  <si>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</si>
  <si>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</si>
  <si>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</si>
  <si>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</si>
  <si>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</si>
  <si>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</si>
  <si>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</si>
  <si>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</si>
  <si>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</si>
  <si>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</si>
  <si>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</si>
  <si>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</si>
  <si>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</si>
  <si>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</si>
  <si>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</si>
  <si>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</si>
  <si>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</si>
  <si>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</si>
  <si>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</si>
  <si>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</si>
  <si>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</si>
  <si>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</si>
  <si>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</si>
  <si>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</si>
  <si>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</si>
  <si>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</si>
  <si>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</si>
  <si>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</si>
  <si>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</si>
  <si>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</si>
  <si>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</si>
  <si>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</si>
  <si>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</si>
  <si>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</si>
  <si>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</si>
  <si>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</si>
  <si>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</si>
  <si>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</si>
  <si>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</si>
  <si>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</si>
  <si>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</si>
  <si>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</si>
  <si>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</si>
  <si>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</si>
  <si>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</si>
  <si>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</si>
  <si>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</si>
  <si>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</si>
  <si>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</si>
  <si>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</si>
  <si>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</si>
  <si>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</si>
  <si>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</si>
  <si>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</si>
  <si>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</si>
  <si>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</si>
  <si>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</si>
  <si>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</si>
  <si>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</si>
  <si>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</si>
  <si>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</si>
  <si>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</si>
  <si>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</si>
  <si>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</si>
  <si>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</si>
  <si>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</si>
  <si>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</si>
  <si>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</si>
  <si>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</si>
  <si>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</si>
  <si>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</si>
  <si>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</si>
  <si>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</si>
  <si>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</si>
  <si>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</si>
  <si>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</si>
  <si>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</si>
  <si>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</si>
  <si>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</si>
  <si>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</si>
  <si>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</si>
  <si>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</si>
  <si>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</si>
  <si>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</si>
  <si>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</si>
  <si>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</si>
  <si>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</si>
  <si>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</si>
  <si>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</si>
  <si>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</si>
  <si>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</si>
  <si>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</si>
  <si>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</si>
  <si>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</si>
  <si>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</si>
  <si>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</si>
  <si>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</si>
  <si>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</si>
  <si>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</si>
  <si>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</si>
  <si>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</si>
  <si>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</si>
  <si>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</si>
  <si>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</si>
  <si>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</si>
  <si>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</si>
  <si>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</si>
  <si>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</si>
  <si>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</si>
  <si>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</si>
  <si>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</si>
  <si>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</si>
  <si>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</si>
  <si>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</si>
  <si>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</si>
  <si>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</si>
  <si>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</si>
  <si>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</si>
  <si>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</si>
  <si>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</si>
  <si>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</si>
  <si>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</si>
  <si>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</si>
  <si>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</si>
  <si>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</si>
  <si>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</si>
  <si>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</si>
  <si>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</si>
  <si>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</si>
  <si>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</si>
  <si>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</si>
  <si>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</si>
  <si>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</si>
  <si>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</si>
  <si>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</si>
  <si>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</si>
  <si>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</si>
  <si>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</si>
  <si>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</si>
  <si>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</si>
  <si>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</si>
  <si>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</si>
  <si>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</si>
  <si>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</si>
  <si>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</si>
  <si>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</si>
  <si>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</si>
  <si>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</si>
  <si>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</si>
  <si>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</si>
  <si>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</si>
  <si>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</si>
  <si>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</si>
  <si>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</si>
  <si>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</si>
  <si>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</si>
  <si>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</si>
  <si>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</si>
  <si>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</si>
  <si>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</si>
  <si>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</si>
  <si>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</si>
  <si>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</si>
  <si>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</si>
  <si>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</si>
  <si>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</si>
  <si>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</si>
  <si>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</si>
  <si>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</si>
  <si>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</si>
  <si>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</si>
  <si>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</si>
  <si>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</si>
  <si>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</si>
  <si>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</si>
  <si>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</si>
  <si>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</si>
  <si>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</si>
  <si>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</si>
  <si>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</si>
  <si>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</si>
  <si>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</si>
  <si>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</si>
  <si>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</si>
  <si>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</si>
  <si>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</si>
  <si>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</si>
  <si>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</si>
  <si>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</si>
  <si>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</si>
  <si>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</si>
  <si>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</si>
  <si>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</si>
  <si>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</si>
  <si>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</si>
  <si>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</si>
  <si>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</si>
  <si>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</si>
  <si>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</si>
  <si>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</si>
  <si>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</si>
  <si>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</si>
  <si>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</si>
  <si>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</si>
  <si>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</si>
  <si>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</si>
  <si>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</si>
  <si>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</si>
  <si>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</si>
  <si>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</si>
  <si>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</si>
  <si>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</si>
  <si>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</si>
  <si>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</si>
  <si>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</si>
  <si>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</si>
  <si>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</si>
  <si>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</si>
  <si>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</si>
  <si>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</si>
  <si>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</si>
  <si>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</si>
  <si>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</si>
  <si>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</si>
  <si>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</si>
  <si>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</si>
  <si>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</si>
  <si>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</si>
  <si>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</si>
  <si>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</si>
  <si>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</si>
  <si>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</si>
  <si>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</si>
  <si>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</si>
  <si>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</si>
  <si>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</si>
  <si>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</si>
  <si>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</si>
  <si>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</si>
  <si>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</si>
  <si>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</si>
  <si>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</si>
  <si>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</si>
  <si>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</si>
  <si>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</si>
  <si>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</si>
  <si>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</si>
  <si>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</si>
  <si>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</si>
  <si>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</si>
  <si>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</si>
  <si>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</si>
  <si>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</si>
  <si>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</si>
  <si>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</si>
  <si>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</si>
  <si>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</si>
  <si>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</si>
  <si>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</si>
  <si>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</si>
  <si>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</si>
  <si>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</si>
  <si>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</si>
  <si>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</si>
  <si>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</si>
  <si>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</si>
  <si>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</si>
  <si>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</si>
  <si>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</si>
  <si>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</si>
  <si>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</si>
  <si>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</si>
  <si>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</si>
  <si>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</si>
  <si>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</si>
  <si>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</si>
  <si>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</si>
  <si>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</si>
  <si>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</si>
  <si>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</si>
  <si>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</si>
  <si>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</si>
  <si>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</si>
  <si>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</si>
  <si>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</si>
  <si>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</si>
  <si>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</si>
  <si>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</si>
  <si>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</si>
  <si>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</si>
  <si>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</si>
  <si>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</si>
  <si>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</si>
  <si>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</si>
  <si>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</si>
  <si>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</si>
  <si>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</si>
  <si>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</si>
  <si>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</si>
  <si>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</si>
  <si>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</si>
  <si>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</si>
  <si>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</si>
  <si>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</si>
  <si>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</si>
  <si>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</si>
  <si>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</si>
  <si>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</si>
  <si>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</si>
  <si>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</si>
  <si>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</si>
  <si>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</si>
  <si>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</si>
  <si>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</si>
  <si>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</si>
  <si>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</si>
  <si>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</si>
  <si>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</si>
  <si>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</si>
  <si>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</si>
  <si>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</si>
  <si>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</si>
  <si>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</si>
  <si>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</si>
  <si>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</si>
  <si>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</si>
  <si>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</si>
  <si>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</si>
  <si>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</si>
  <si>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</si>
  <si>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</si>
  <si>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</si>
  <si>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</si>
  <si>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</si>
  <si>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</si>
  <si>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</si>
  <si>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</si>
  <si>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</si>
  <si>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</si>
  <si>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</si>
  <si>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</si>
  <si>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</si>
  <si>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</si>
  <si>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</si>
  <si>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</si>
  <si>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</si>
  <si>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</si>
  <si>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</si>
  <si>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</si>
  <si>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</si>
  <si>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</si>
  <si>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</si>
  <si>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</si>
  <si>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</si>
  <si>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</si>
  <si>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</si>
  <si>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</si>
  <si>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</si>
  <si>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</si>
  <si>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</si>
  <si>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</si>
  <si>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</si>
  <si>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</si>
  <si>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</si>
  <si>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</si>
  <si>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</si>
  <si>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</si>
  <si>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</si>
  <si>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</si>
  <si>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</si>
  <si>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</si>
  <si>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</si>
  <si>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</si>
  <si>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</si>
  <si>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</si>
  <si>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</si>
  <si>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</si>
  <si>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</si>
  <si>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</si>
  <si>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</si>
  <si>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</si>
  <si>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</si>
  <si>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</si>
  <si>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</si>
  <si>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</si>
  <si>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</si>
  <si>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</si>
  <si>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</si>
  <si>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</si>
  <si>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</si>
  <si>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</si>
  <si>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</si>
  <si>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</si>
  <si>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</si>
  <si>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</si>
  <si>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</si>
  <si>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</si>
  <si>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</si>
  <si>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</si>
  <si>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</si>
  <si>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</si>
  <si>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</si>
  <si>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</si>
  <si>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</si>
  <si>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</si>
  <si>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</si>
  <si>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</si>
  <si>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</si>
  <si>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</si>
  <si>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</si>
  <si>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</si>
  <si>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</si>
  <si>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</si>
  <si>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</si>
  <si>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</si>
  <si>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</si>
  <si>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</si>
  <si>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</si>
  <si>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</si>
  <si>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</si>
  <si>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</si>
  <si>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</si>
  <si>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</si>
  <si>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</si>
  <si>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</si>
  <si>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</si>
  <si>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</si>
  <si>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</si>
  <si>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</si>
  <si>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</si>
  <si>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</si>
  <si>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</si>
  <si>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</si>
  <si>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</si>
  <si>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</si>
  <si>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</si>
  <si>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</si>
  <si>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</si>
  <si>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</si>
  <si>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</si>
  <si>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</si>
  <si>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</si>
  <si>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</si>
  <si>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</si>
  <si>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</si>
  <si>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</si>
  <si>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</si>
  <si>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</si>
  <si>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</si>
  <si>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</si>
  <si>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</si>
  <si>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</si>
  <si>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</si>
  <si>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</si>
  <si>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</si>
  <si>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</si>
  <si>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</si>
  <si>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</si>
  <si>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</si>
  <si>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</si>
  <si>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</si>
  <si>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</si>
  <si>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</si>
  <si>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</si>
  <si>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</si>
  <si>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</si>
  <si>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</si>
  <si>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</si>
  <si>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</si>
  <si>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</si>
  <si>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</si>
  <si>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</si>
  <si>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</si>
  <si>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</si>
  <si>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</si>
  <si>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</si>
  <si>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</si>
  <si>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</si>
  <si>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</si>
  <si>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</si>
  <si>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</si>
  <si>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</si>
  <si>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</si>
  <si>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</si>
  <si>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</si>
  <si>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</si>
  <si>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</si>
  <si>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</si>
  <si>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</si>
  <si>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</si>
  <si>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</si>
  <si>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</si>
  <si>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</si>
  <si>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</si>
  <si>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</si>
  <si>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</si>
  <si>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</si>
  <si>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</si>
  <si>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</si>
  <si>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</si>
  <si>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</si>
  <si>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</si>
  <si>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</si>
  <si>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</si>
  <si>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</si>
  <si>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</si>
  <si>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</si>
  <si>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</si>
  <si>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</si>
  <si>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</si>
  <si>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</si>
  <si>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</si>
  <si>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</si>
  <si>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</si>
  <si>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</si>
  <si>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</si>
  <si>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</si>
  <si>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</si>
  <si>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</si>
  <si>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</si>
  <si>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</si>
  <si>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</si>
  <si>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</si>
  <si>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</si>
  <si>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</si>
  <si>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</si>
  <si>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</si>
  <si>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</si>
  <si>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</si>
  <si>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</si>
  <si>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</si>
  <si>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</si>
  <si>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</si>
  <si>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</si>
  <si>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</si>
  <si>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</si>
  <si>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</si>
  <si>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</si>
  <si>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</si>
  <si>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</si>
  <si>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</si>
  <si>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</si>
  <si>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</si>
  <si>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</si>
  <si>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</si>
  <si>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</si>
  <si>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</si>
  <si>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</si>
  <si>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</si>
  <si>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</si>
  <si>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</si>
  <si>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</si>
  <si>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</si>
  <si>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</si>
  <si>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</si>
  <si>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</si>
  <si>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</si>
  <si>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</si>
  <si>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</si>
  <si>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</si>
  <si>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</si>
  <si>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</si>
  <si>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</si>
  <si>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</si>
  <si>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</si>
  <si>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</si>
  <si>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</si>
  <si>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</si>
  <si>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</si>
  <si>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</si>
  <si>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</si>
  <si>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</si>
  <si>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</si>
  <si>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</si>
  <si>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</si>
  <si>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</si>
  <si>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</si>
  <si>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</si>
  <si>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</si>
  <si>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</si>
  <si>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</si>
  <si>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</si>
  <si>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</si>
  <si>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</si>
  <si>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</si>
  <si>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</si>
  <si>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</si>
  <si>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</si>
  <si>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</si>
  <si>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</si>
  <si>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</si>
  <si>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</si>
  <si>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</si>
  <si>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</si>
  <si>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</si>
  <si>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</si>
  <si>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</si>
  <si>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</si>
  <si>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</si>
  <si>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</si>
  <si>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</si>
  <si>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</si>
  <si>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</si>
  <si>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</si>
  <si>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</si>
  <si>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</si>
  <si>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</si>
  <si>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</si>
  <si>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</si>
  <si>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</si>
  <si>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</si>
  <si>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</si>
  <si>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</si>
  <si>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</si>
  <si>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</si>
  <si>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</si>
  <si>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</si>
  <si>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</si>
  <si>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</si>
  <si>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</si>
  <si>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</si>
  <si>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</si>
  <si>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</si>
  <si>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</si>
  <si>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</si>
  <si>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</si>
  <si>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</si>
  <si>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</si>
  <si>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</si>
  <si>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</si>
  <si>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</si>
  <si>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</si>
  <si>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</si>
  <si>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</si>
  <si>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</si>
  <si>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</si>
  <si>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</si>
  <si>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</si>
  <si>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</si>
  <si>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</si>
  <si>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</si>
  <si>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</si>
  <si>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</si>
  <si>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</si>
  <si>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</si>
  <si>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</si>
  <si>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</si>
  <si>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</si>
  <si>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</si>
  <si>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</si>
  <si>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</si>
  <si>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</si>
  <si>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</si>
  <si>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</si>
  <si>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</si>
  <si>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</si>
  <si>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</si>
  <si>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</si>
  <si>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</si>
  <si>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</si>
  <si>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</si>
  <si>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</si>
  <si>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</si>
  <si>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</si>
  <si>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</si>
  <si>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</si>
  <si>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</si>
  <si>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</si>
  <si>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</si>
  <si>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</si>
  <si>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</si>
  <si>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</si>
  <si>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</si>
  <si>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</si>
  <si>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</si>
  <si>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</si>
  <si>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</si>
  <si>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</si>
  <si>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</si>
  <si>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</si>
  <si>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</si>
  <si>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</si>
  <si>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</si>
  <si>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</si>
  <si>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</si>
  <si>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</si>
  <si>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</si>
  <si>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</si>
  <si>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</si>
  <si>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</si>
  <si>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</si>
  <si>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</si>
  <si>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</si>
  <si>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</si>
  <si>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</si>
  <si>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</si>
  <si>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</si>
  <si>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</si>
  <si>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</si>
  <si>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</si>
  <si>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</si>
  <si>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</si>
  <si>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</si>
  <si>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</si>
  <si>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</si>
  <si>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</si>
  <si>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</si>
  <si>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</si>
  <si>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</si>
  <si>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</si>
  <si>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</si>
  <si>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</si>
  <si>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</si>
  <si>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</si>
  <si>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</si>
  <si>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</si>
  <si>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</si>
  <si>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</si>
  <si>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</si>
  <si>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</si>
  <si>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</si>
  <si>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</si>
  <si>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</si>
  <si>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</si>
  <si>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</si>
  <si>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</si>
  <si>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</si>
  <si>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</si>
  <si>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</si>
  <si>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</si>
  <si>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</si>
  <si>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</si>
  <si>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</si>
  <si>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</si>
  <si>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</si>
  <si>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</si>
  <si>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</si>
  <si>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</si>
  <si>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</si>
  <si>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</si>
  <si>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</si>
  <si>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</si>
  <si>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</si>
  <si>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</si>
  <si>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</si>
  <si>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</si>
  <si>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</si>
  <si>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</si>
  <si>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</si>
  <si>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</si>
  <si>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</si>
  <si>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</si>
  <si>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</si>
  <si>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</si>
  <si>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</si>
  <si>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</si>
  <si>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</si>
  <si>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</si>
  <si>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</si>
  <si>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</si>
  <si>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</si>
  <si>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</si>
  <si>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</si>
  <si>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</si>
  <si>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</si>
  <si>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</si>
  <si>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</si>
  <si>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</si>
  <si>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</si>
  <si>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</si>
  <si>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</si>
  <si>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</si>
  <si>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</si>
  <si>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</si>
  <si>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</si>
  <si>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</si>
  <si>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</si>
  <si>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</si>
  <si>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</si>
  <si>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</si>
  <si>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</si>
  <si>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</si>
  <si>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</si>
  <si>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</si>
  <si>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</si>
  <si>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</si>
  <si>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</si>
  <si>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</si>
  <si>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</si>
  <si>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</si>
  <si>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</si>
  <si>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</si>
  <si>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</si>
  <si>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</si>
  <si>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</si>
  <si>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</si>
  <si>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</si>
  <si>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</si>
  <si>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</si>
  <si>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</si>
  <si>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</si>
  <si>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</si>
  <si>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</si>
  <si>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</si>
  <si>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</si>
  <si>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</si>
  <si>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</si>
  <si>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</si>
  <si>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</si>
  <si>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</si>
  <si>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</si>
  <si>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</si>
  <si>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</si>
  <si>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</si>
  <si>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</si>
  <si>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</si>
  <si>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</si>
  <si>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</si>
  <si>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</si>
  <si>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</si>
  <si>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</si>
  <si>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</si>
  <si>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</si>
  <si>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</si>
  <si>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</si>
  <si>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</si>
  <si>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</si>
  <si>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</si>
  <si>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</si>
  <si>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</si>
  <si>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</si>
  <si>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</si>
  <si>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</si>
  <si>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</si>
  <si>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</si>
  <si>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</si>
  <si>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</si>
  <si>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</si>
  <si>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</si>
  <si>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</si>
  <si>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</si>
  <si>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</si>
  <si>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</si>
  <si>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</si>
  <si>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</si>
  <si>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</si>
  <si>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</si>
  <si>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</si>
  <si>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</si>
  <si>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</si>
  <si>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</si>
  <si>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</si>
  <si>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</si>
  <si>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</si>
  <si>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</si>
  <si>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</si>
  <si>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</si>
  <si>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</si>
  <si>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</si>
  <si>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</si>
  <si>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</si>
  <si>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</si>
  <si>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</si>
  <si>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</si>
  <si>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</si>
  <si>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</si>
  <si>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</si>
  <si>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</si>
  <si>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</si>
  <si>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</si>
  <si>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</si>
  <si>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</si>
  <si>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</si>
  <si>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</si>
  <si>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</si>
  <si>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</si>
  <si>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</si>
  <si>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</si>
  <si>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</si>
  <si>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</si>
  <si>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</si>
  <si>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</si>
  <si>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</si>
  <si>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</si>
  <si>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</si>
  <si>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</si>
  <si>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</si>
  <si>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</si>
  <si>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</si>
  <si>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</si>
  <si>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</si>
  <si>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</si>
  <si>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</si>
  <si>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</si>
  <si>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</si>
  <si>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</si>
  <si>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</si>
  <si>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</si>
  <si>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</si>
  <si>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</si>
  <si>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</si>
  <si>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</si>
  <si>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</si>
  <si>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</si>
  <si>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</si>
  <si>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</si>
  <si>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</si>
  <si>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</si>
  <si>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</si>
  <si>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</si>
  <si>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</si>
  <si>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</si>
  <si>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</si>
  <si>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</si>
  <si>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</si>
  <si>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</si>
  <si>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</si>
  <si>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</si>
  <si>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</si>
  <si>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</si>
  <si>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</si>
  <si>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</si>
  <si>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</si>
  <si>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</si>
  <si>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</si>
  <si>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</si>
  <si>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</si>
  <si>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</si>
  <si>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</si>
  <si>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</si>
  <si>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</si>
  <si>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</si>
  <si>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</si>
  <si>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</si>
  <si>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</si>
  <si>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</si>
  <si>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</si>
  <si>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</si>
  <si>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</si>
  <si>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</si>
  <si>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</si>
  <si>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</si>
  <si>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</si>
  <si>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</si>
  <si>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</si>
  <si>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</si>
  <si>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</si>
  <si>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</si>
  <si>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</si>
  <si>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</si>
  <si>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</si>
  <si>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</si>
  <si>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</si>
  <si>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</si>
  <si>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</si>
  <si>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</si>
  <si>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</si>
  <si>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</si>
  <si>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</si>
  <si>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</si>
  <si>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</si>
  <si>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</si>
  <si>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</si>
  <si>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</si>
  <si>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</si>
  <si>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</si>
  <si>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</si>
  <si>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</si>
  <si>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</si>
  <si>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</si>
  <si>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</si>
  <si>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</si>
  <si>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</si>
  <si>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</si>
  <si>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</si>
  <si>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</si>
  <si>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</si>
  <si>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</si>
  <si>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</si>
  <si>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</si>
  <si>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</si>
  <si>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</si>
  <si>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</si>
  <si>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</si>
  <si>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</si>
  <si>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</si>
  <si>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</si>
  <si>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</si>
  <si>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</si>
  <si>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</si>
  <si>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</si>
  <si>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</si>
  <si>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</si>
  <si>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</si>
  <si>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</si>
  <si>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</si>
  <si>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</si>
  <si>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</si>
  <si>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</si>
  <si>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</si>
  <si>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</si>
  <si>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</si>
  <si>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</si>
  <si>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</si>
  <si>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</si>
  <si>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</si>
  <si>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</si>
  <si>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</si>
  <si>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</si>
  <si>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</si>
  <si>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</si>
  <si>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</si>
  <si>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</si>
  <si>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</si>
  <si>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</si>
  <si>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</si>
  <si>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</si>
  <si>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</si>
  <si>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</si>
  <si>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</si>
  <si>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</si>
  <si>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</si>
  <si>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</si>
  <si>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</si>
  <si>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</si>
  <si>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</si>
  <si>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</si>
  <si>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</si>
  <si>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</si>
  <si>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</si>
  <si>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</si>
  <si>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</si>
  <si>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</si>
  <si>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</si>
  <si>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</si>
  <si>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</si>
  <si>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</si>
  <si>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</si>
  <si>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</si>
  <si>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</si>
  <si>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</si>
  <si>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</si>
  <si>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</si>
  <si>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</si>
  <si>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</si>
  <si>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</si>
  <si>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</si>
  <si>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</si>
  <si>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</si>
  <si>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</si>
  <si>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</si>
  <si>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</si>
  <si>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</si>
  <si>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</si>
  <si>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</si>
  <si>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</si>
  <si>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</si>
  <si>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</si>
  <si>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</si>
  <si>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</si>
  <si>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</si>
  <si>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</si>
  <si>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</si>
  <si>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</si>
  <si>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</si>
  <si>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</si>
  <si>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</si>
  <si>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</si>
  <si>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</si>
  <si>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</si>
  <si>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</si>
  <si>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</si>
  <si>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</si>
  <si>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</si>
  <si>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</si>
  <si>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</si>
  <si>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</si>
  <si>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</si>
  <si>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</si>
  <si>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</si>
  <si>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</si>
  <si>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</si>
  <si>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</si>
  <si>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</si>
  <si>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</si>
  <si>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</si>
  <si>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</si>
  <si>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</si>
  <si>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</si>
  <si>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</si>
  <si>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</si>
  <si>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</si>
  <si>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</si>
  <si>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</si>
  <si>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</si>
  <si>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</si>
  <si>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</si>
  <si>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</si>
  <si>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</si>
  <si>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</si>
  <si>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</si>
  <si>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</si>
  <si>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</si>
  <si>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</si>
  <si>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</si>
  <si>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</si>
  <si>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</si>
  <si>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</si>
  <si>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</si>
  <si>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</si>
  <si>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</si>
  <si>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</si>
  <si>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</si>
  <si>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</si>
  <si>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</si>
  <si>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</si>
  <si>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</si>
  <si>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</si>
  <si>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</si>
  <si>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</si>
  <si>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</si>
  <si>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</si>
  <si>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</si>
  <si>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</si>
  <si>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</si>
  <si>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</si>
  <si>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</si>
  <si>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</si>
  <si>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</si>
  <si>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</si>
  <si>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</si>
  <si>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</si>
  <si>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</si>
  <si>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</si>
  <si>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</si>
  <si>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</si>
  <si>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</si>
  <si>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</si>
  <si>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</si>
  <si>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</si>
  <si>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</si>
  <si>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</si>
  <si>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</si>
  <si>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</si>
  <si>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</si>
  <si>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</si>
  <si>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</si>
  <si>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</si>
  <si>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</si>
  <si>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</si>
  <si>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</si>
  <si>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</si>
  <si>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</si>
  <si>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</si>
  <si>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</si>
  <si>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</si>
  <si>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</si>
  <si>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</si>
  <si>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</si>
  <si>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</si>
  <si>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</si>
  <si>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</si>
  <si>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</si>
  <si>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</si>
  <si>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</si>
  <si>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</si>
  <si>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</si>
  <si>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</si>
  <si>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</si>
  <si>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</si>
  <si>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</si>
  <si>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</si>
  <si>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</si>
  <si>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</si>
  <si>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</si>
  <si>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</si>
  <si>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</si>
  <si>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</si>
  <si>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</si>
  <si>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</si>
  <si>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</si>
  <si>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</si>
  <si>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</si>
  <si>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</si>
  <si>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</si>
  <si>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</si>
  <si>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</si>
  <si>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</si>
  <si>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</si>
  <si>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</si>
  <si>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</si>
  <si>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</si>
  <si>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</si>
  <si>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</si>
  <si>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</si>
  <si>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</si>
  <si>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</si>
  <si>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</si>
  <si>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</si>
  <si>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</si>
  <si>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</si>
  <si>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</si>
  <si>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</si>
  <si>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</si>
  <si>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</si>
  <si>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</si>
  <si>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</si>
  <si>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</si>
  <si>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</si>
  <si>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</si>
  <si>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</si>
  <si>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</si>
  <si>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</si>
  <si>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</si>
  <si>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</si>
  <si>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</si>
  <si>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</si>
  <si>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</si>
  <si>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</si>
  <si>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</si>
  <si>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</si>
  <si>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</si>
  <si>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</si>
  <si>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</si>
  <si>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</si>
  <si>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</si>
  <si>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</si>
  <si>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</si>
  <si>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</si>
  <si>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</si>
  <si>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</si>
  <si>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</si>
  <si>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</si>
  <si>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</si>
  <si>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</si>
  <si>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</si>
  <si>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</si>
  <si>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</si>
  <si>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</si>
  <si>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</si>
  <si>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</si>
  <si>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</si>
  <si>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</si>
  <si>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</si>
  <si>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</si>
  <si>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</si>
  <si>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</si>
  <si>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</si>
  <si>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</si>
  <si>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</si>
  <si>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</si>
  <si>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</si>
  <si>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</si>
  <si>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</si>
  <si>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</si>
  <si>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</si>
  <si>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</si>
  <si>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</si>
  <si>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</si>
  <si>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</si>
  <si>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</si>
  <si>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</si>
  <si>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</si>
  <si>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</si>
  <si>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</si>
  <si>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</si>
  <si>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</si>
  <si>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</si>
  <si>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</si>
  <si>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</si>
  <si>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</si>
  <si>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</si>
  <si>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</si>
  <si>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</si>
  <si>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</si>
  <si>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</si>
  <si>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</si>
  <si>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</si>
  <si>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</si>
  <si>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</si>
  <si>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</si>
  <si>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</si>
  <si>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</si>
  <si>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</si>
  <si>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</si>
  <si>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</si>
  <si>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</si>
  <si>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</si>
  <si>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</si>
  <si>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</si>
  <si>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</si>
  <si>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</si>
  <si>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</si>
  <si>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</si>
  <si>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</si>
  <si>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</si>
  <si>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</si>
  <si>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</si>
  <si>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</si>
  <si>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</si>
  <si>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</si>
  <si>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</si>
  <si>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</si>
  <si>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</si>
  <si>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</si>
  <si>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</si>
  <si>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</si>
  <si>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</si>
  <si>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</si>
  <si>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</si>
  <si>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</si>
  <si>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</si>
  <si>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</si>
  <si>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</si>
  <si>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</si>
  <si>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</si>
  <si>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</si>
  <si>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</si>
  <si>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</si>
  <si>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</si>
  <si>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</si>
  <si>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</si>
  <si>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</si>
  <si>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</si>
  <si>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</si>
  <si>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</si>
  <si>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</si>
  <si>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</si>
  <si>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</si>
  <si>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</si>
  <si>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</si>
  <si>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</si>
  <si>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</si>
  <si>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</si>
  <si>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</si>
  <si>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</si>
  <si>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</si>
  <si>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</si>
  <si>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</si>
  <si>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</si>
  <si>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</si>
  <si>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</si>
  <si>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</si>
  <si>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</si>
  <si>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</si>
  <si>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</si>
  <si>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</si>
  <si>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</si>
  <si>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</si>
  <si>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</si>
  <si>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</si>
  <si>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</si>
  <si>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</si>
  <si>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</si>
  <si>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</si>
  <si>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</si>
  <si>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</si>
  <si>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</si>
  <si>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</si>
  <si>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</si>
  <si>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</si>
  <si>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</si>
  <si>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</si>
  <si>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</si>
  <si>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</si>
  <si>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</si>
  <si>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</si>
  <si>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</si>
  <si>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</si>
  <si>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</si>
  <si>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</si>
  <si>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</si>
  <si>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</si>
  <si>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</si>
  <si>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</si>
  <si>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</si>
  <si>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</si>
  <si>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</si>
  <si>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</si>
  <si>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</si>
  <si>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</si>
  <si>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</si>
  <si>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</si>
  <si>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</si>
  <si>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</si>
  <si>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</si>
  <si>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</si>
  <si>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</si>
  <si>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</si>
  <si>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</si>
  <si>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</si>
  <si>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</si>
  <si>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</si>
  <si>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</si>
  <si>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</si>
  <si>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</si>
  <si>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</si>
  <si>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</si>
  <si>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</si>
  <si>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</si>
  <si>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</si>
  <si>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</si>
  <si>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</si>
  <si>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</si>
  <si>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</si>
  <si>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</si>
  <si>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</si>
  <si>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</si>
  <si>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</si>
  <si>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</si>
  <si>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</si>
  <si>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</si>
  <si>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</si>
  <si>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</si>
  <si>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</si>
  <si>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</si>
  <si>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</si>
  <si>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</si>
  <si>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</si>
  <si>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</si>
  <si>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</si>
  <si>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</si>
  <si>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</si>
  <si>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</si>
  <si>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</si>
  <si>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</si>
  <si>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</si>
  <si>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</si>
  <si>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</si>
  <si>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</si>
  <si>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</si>
  <si>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</si>
  <si>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</si>
  <si>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</si>
  <si>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</si>
  <si>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</si>
  <si>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</si>
  <si>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</si>
  <si>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</si>
  <si>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</si>
  <si>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</si>
  <si>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</si>
  <si>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</si>
  <si>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</si>
  <si>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</si>
  <si>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</si>
  <si>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</si>
  <si>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</si>
  <si>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</si>
  <si>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</si>
  <si>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</si>
  <si>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</si>
  <si>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</si>
  <si>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</si>
  <si>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</si>
  <si>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</si>
  <si>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</si>
  <si>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</si>
  <si>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</si>
  <si>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</si>
  <si>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</si>
  <si>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</si>
  <si>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</si>
  <si>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</si>
  <si>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</si>
  <si>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</si>
  <si>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</si>
  <si>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</si>
  <si>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</si>
  <si>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</si>
  <si>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</si>
  <si>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</si>
  <si>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</si>
  <si>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</si>
  <si>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</si>
  <si>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</si>
  <si>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</si>
  <si>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</si>
  <si>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</si>
  <si>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</si>
  <si>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</si>
  <si>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</si>
  <si>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</si>
  <si>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</si>
  <si>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</si>
  <si>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</si>
  <si>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</si>
  <si>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</si>
  <si>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</si>
  <si>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</si>
  <si>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</si>
  <si>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</si>
  <si>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</si>
  <si>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</si>
  <si>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</si>
  <si>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</si>
  <si>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</si>
  <si>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</si>
  <si>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</si>
  <si>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</si>
  <si>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</si>
  <si>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</si>
  <si>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</si>
  <si>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</si>
  <si>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</si>
  <si>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</si>
  <si>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</si>
  <si>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</si>
  <si>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</si>
  <si>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</si>
  <si>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</si>
  <si>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</si>
  <si>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</si>
  <si>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</si>
  <si>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</si>
  <si>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</si>
  <si>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</si>
  <si>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</si>
  <si>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</si>
  <si>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</si>
  <si>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</si>
  <si>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</si>
  <si>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</si>
  <si>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</si>
  <si>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</si>
  <si>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</si>
  <si>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</si>
  <si>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</si>
  <si>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</si>
  <si>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</si>
  <si>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</si>
  <si>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</si>
  <si>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</si>
  <si>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</si>
  <si>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</si>
  <si>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</si>
  <si>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</si>
  <si>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</si>
  <si>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</si>
  <si>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</si>
  <si>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</si>
  <si>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</si>
  <si>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</si>
  <si>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</si>
  <si>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</si>
  <si>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</si>
  <si>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</si>
  <si>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</si>
  <si>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</si>
  <si>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</si>
  <si>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</si>
  <si>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</si>
  <si>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</si>
  <si>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</si>
  <si>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</si>
  <si>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</si>
  <si>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</si>
  <si>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</si>
  <si>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</si>
  <si>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</si>
  <si>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</si>
  <si>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</si>
  <si>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</si>
  <si>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</si>
  <si>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</si>
  <si>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</si>
  <si>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</si>
  <si>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</si>
  <si>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</si>
  <si>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</si>
  <si>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</si>
  <si>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</si>
  <si>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</si>
  <si>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</si>
  <si>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</si>
  <si>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</si>
  <si>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</si>
  <si>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</si>
  <si>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</si>
  <si>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</si>
  <si>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</si>
  <si>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</si>
  <si>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</si>
  <si>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</si>
  <si>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</si>
  <si>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</si>
  <si>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</si>
  <si>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</si>
  <si>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</si>
  <si>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</si>
  <si>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</si>
  <si>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</si>
  <si>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</si>
  <si>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</si>
  <si>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</si>
  <si>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</si>
  <si>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</si>
  <si>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</si>
  <si>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</si>
  <si>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</si>
  <si>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</si>
  <si>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</si>
  <si>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</si>
  <si>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</si>
  <si>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</si>
  <si>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</si>
  <si>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</si>
  <si>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</si>
  <si>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</si>
  <si>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</si>
  <si>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</si>
  <si>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</si>
  <si>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</si>
  <si>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</si>
  <si>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</si>
  <si>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</si>
  <si>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</si>
  <si>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</si>
  <si>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</si>
  <si>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</si>
  <si>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</si>
  <si>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</si>
  <si>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</si>
  <si>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</si>
  <si>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</si>
  <si>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</si>
  <si>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</si>
  <si>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</si>
  <si>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</si>
  <si>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</si>
  <si>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</si>
  <si>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</si>
  <si>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</si>
  <si>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</si>
  <si>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</si>
  <si>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</si>
  <si>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</si>
  <si>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</si>
  <si>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</si>
  <si>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</si>
  <si>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</si>
  <si>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</si>
  <si>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</si>
  <si>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</si>
  <si>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</si>
  <si>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</si>
  <si>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</si>
  <si>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</si>
  <si>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</si>
  <si>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</si>
  <si>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</si>
  <si>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</si>
  <si>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</si>
  <si>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</si>
  <si>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</si>
  <si>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</si>
  <si>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</si>
  <si>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</si>
  <si>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</si>
  <si>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</si>
  <si>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</si>
  <si>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</si>
  <si>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</si>
  <si>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</si>
  <si>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</si>
  <si>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</si>
  <si>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</si>
  <si>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</si>
  <si>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</si>
  <si>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</si>
  <si>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</si>
  <si>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</si>
  <si>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</si>
  <si>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</si>
  <si>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</si>
  <si>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</si>
  <si>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</si>
  <si>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</si>
  <si>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</si>
  <si>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</si>
  <si>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</si>
  <si>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</si>
  <si>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</si>
  <si>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</si>
  <si>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</si>
  <si>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</si>
  <si>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</si>
  <si>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</si>
  <si>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</si>
  <si>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</si>
  <si>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</si>
  <si>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</si>
  <si>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</si>
  <si>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</si>
  <si>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</si>
  <si>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</si>
  <si>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</si>
  <si>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</si>
  <si>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</si>
  <si>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</si>
  <si>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</si>
  <si>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</si>
  <si>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</si>
  <si>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</si>
  <si>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</si>
  <si>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</si>
  <si>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</si>
  <si>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</si>
  <si>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</si>
  <si>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</si>
  <si>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</si>
  <si>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</si>
  <si>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</si>
  <si>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</si>
  <si>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</si>
  <si>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</si>
  <si>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</si>
  <si>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</si>
  <si>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</si>
  <si>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</si>
  <si>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</si>
  <si>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</si>
  <si>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</si>
  <si>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</si>
  <si>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</si>
  <si>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</si>
  <si>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</si>
  <si>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</si>
  <si>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</si>
  <si>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</si>
  <si>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</si>
  <si>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</si>
  <si>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</si>
  <si>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</si>
  <si>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</si>
  <si>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</si>
  <si>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</si>
  <si>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</si>
  <si>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</si>
  <si>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</si>
  <si>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</si>
  <si>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</si>
  <si>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</si>
  <si>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</si>
  <si>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</si>
  <si>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</si>
  <si>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</si>
  <si>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</si>
  <si>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</si>
  <si>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</si>
  <si>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</si>
  <si>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</si>
  <si>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</si>
  <si>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</si>
  <si>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</si>
  <si>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</si>
  <si>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</si>
  <si>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</si>
  <si>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</si>
  <si>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</si>
  <si>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</si>
  <si>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</si>
  <si>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</si>
  <si>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</si>
  <si>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</si>
  <si>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</si>
  <si>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</si>
  <si>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</si>
  <si>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</si>
  <si>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</si>
  <si>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</si>
  <si>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</si>
  <si>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</si>
  <si>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</si>
  <si>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</si>
  <si>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</si>
  <si>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</si>
  <si>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</si>
  <si>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</si>
  <si>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</si>
  <si>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</si>
  <si>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</si>
  <si>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</si>
  <si>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</si>
  <si>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</si>
  <si>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</si>
  <si>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</si>
  <si>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</si>
  <si>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</si>
  <si>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</si>
  <si>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</si>
  <si>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</si>
  <si>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</si>
  <si>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</si>
  <si>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</si>
  <si>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</si>
  <si>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</si>
  <si>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</si>
  <si>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</si>
  <si>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</si>
  <si>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</si>
  <si>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</si>
  <si>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</si>
  <si>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</si>
  <si>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</si>
  <si>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</si>
  <si>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</si>
  <si>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</si>
  <si>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</si>
  <si>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</si>
  <si>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</si>
  <si>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</si>
  <si>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</si>
  <si>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</si>
  <si>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</si>
  <si>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</si>
  <si>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</si>
  <si>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</si>
  <si>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</si>
  <si>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</si>
  <si>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</si>
  <si>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</si>
  <si>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</si>
  <si>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</si>
  <si>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</si>
  <si>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</si>
  <si>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</si>
  <si>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</si>
  <si>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</si>
  <si>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</si>
  <si>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</si>
  <si>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</si>
  <si>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</si>
  <si>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</si>
  <si>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</si>
  <si>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</si>
  <si>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</si>
  <si>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</si>
  <si>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</si>
  <si>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</si>
  <si>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</si>
  <si>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</si>
  <si>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</si>
  <si>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</si>
  <si>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</si>
  <si>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</si>
  <si>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</si>
  <si>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</si>
  <si>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</si>
  <si>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</si>
  <si>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</si>
  <si>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</si>
  <si>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</si>
  <si>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</si>
  <si>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</si>
  <si>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</si>
  <si>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</si>
  <si>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</si>
  <si>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</si>
  <si>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</si>
  <si>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</si>
  <si>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</si>
  <si>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</si>
  <si>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</si>
  <si>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</si>
  <si>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</si>
  <si>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</si>
  <si>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</si>
  <si>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</si>
  <si>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</si>
  <si>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</si>
  <si>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</si>
  <si>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</si>
  <si>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</si>
  <si>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</si>
  <si>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</si>
  <si>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</si>
  <si>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</si>
  <si>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</si>
  <si>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</si>
  <si>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</si>
  <si>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</si>
  <si>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</si>
  <si>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</si>
  <si>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</si>
  <si>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</si>
  <si>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</si>
  <si>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</si>
  <si>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</si>
  <si>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</si>
  <si>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</si>
  <si>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</si>
  <si>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</si>
  <si>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</si>
  <si>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</si>
  <si>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</si>
  <si>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</si>
  <si>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</si>
  <si>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</si>
  <si>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</si>
  <si>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</si>
  <si>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</si>
  <si>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</si>
  <si>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</si>
  <si>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</si>
  <si>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</si>
  <si>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</si>
  <si>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</si>
  <si>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</si>
  <si>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</si>
  <si>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</si>
  <si>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</si>
  <si>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</si>
  <si>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</si>
  <si>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</si>
  <si>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</si>
  <si>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</si>
  <si>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</si>
  <si>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</si>
  <si>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</si>
  <si>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</si>
  <si>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</si>
  <si>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</si>
  <si>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</si>
  <si>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</si>
  <si>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</si>
  <si>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</si>
  <si>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</si>
  <si>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</si>
  <si>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</si>
  <si>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</si>
  <si>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</si>
  <si>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</si>
  <si>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</si>
  <si>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</si>
  <si>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</si>
  <si>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</si>
  <si>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</si>
  <si>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</si>
  <si>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</si>
  <si>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</si>
  <si>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</si>
  <si>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</si>
  <si>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</si>
  <si>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</si>
  <si>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</si>
  <si>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</si>
  <si>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</si>
  <si>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</si>
  <si>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</si>
  <si>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</si>
  <si>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</si>
  <si>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</si>
  <si>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</si>
  <si>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</si>
  <si>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</si>
  <si>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</si>
  <si>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</si>
  <si>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</si>
  <si>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</si>
  <si>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</si>
  <si>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</si>
  <si>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</si>
  <si>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</si>
  <si>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</si>
  <si>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</si>
  <si>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</si>
  <si>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</si>
  <si>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</si>
  <si>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</si>
  <si>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</si>
  <si>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</si>
  <si>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</si>
  <si>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</si>
  <si>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</si>
  <si>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</si>
  <si>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</si>
  <si>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</si>
  <si>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</si>
  <si>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</si>
  <si>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</si>
  <si>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</si>
  <si>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</si>
  <si>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</si>
  <si>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</si>
  <si>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</si>
  <si>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</si>
  <si>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</si>
  <si>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</si>
  <si>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</si>
  <si>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</si>
  <si>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</si>
  <si>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</si>
  <si>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</si>
  <si>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</si>
  <si>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</si>
  <si>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</si>
  <si>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</si>
  <si>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</si>
  <si>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</si>
  <si>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</si>
  <si>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</si>
  <si>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</si>
  <si>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</si>
  <si>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</si>
  <si>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</si>
  <si>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</si>
  <si>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</si>
  <si>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</si>
  <si>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</si>
  <si>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</si>
  <si>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</si>
  <si>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</si>
  <si>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</si>
  <si>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</si>
  <si>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</si>
  <si>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</si>
  <si>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</si>
  <si>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</si>
  <si>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</si>
  <si>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</si>
  <si>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</si>
  <si>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</si>
  <si>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</si>
  <si>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</si>
  <si>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</si>
  <si>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</si>
  <si>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</si>
  <si>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</si>
  <si>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</si>
  <si>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</si>
  <si>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</si>
  <si>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</si>
  <si>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</si>
  <si>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</si>
  <si>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</si>
  <si>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</si>
  <si>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</si>
  <si>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</si>
  <si>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</si>
  <si>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</si>
  <si>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</si>
  <si>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</si>
  <si>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</si>
  <si>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</si>
  <si>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</si>
  <si>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</si>
  <si>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</si>
  <si>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</si>
  <si>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</si>
  <si>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</si>
  <si>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</si>
  <si>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</si>
  <si>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</si>
  <si>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</si>
  <si>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</si>
  <si>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</si>
  <si>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</si>
  <si>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</si>
  <si>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</si>
  <si>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</si>
  <si>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</si>
  <si>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</si>
  <si>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</si>
  <si>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</si>
  <si>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</si>
  <si>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</si>
  <si>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</si>
  <si>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</si>
  <si>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</si>
  <si>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</si>
  <si>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</si>
  <si>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</si>
  <si>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</si>
  <si>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</si>
  <si>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</si>
  <si>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</si>
  <si>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</si>
  <si>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</si>
  <si>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</si>
  <si>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</si>
  <si>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</si>
  <si>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</si>
  <si>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</si>
  <si>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</si>
  <si>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</si>
  <si>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</si>
  <si>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</si>
  <si>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</si>
  <si>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</si>
  <si>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</si>
  <si>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</si>
  <si>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</si>
  <si>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</si>
  <si>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</si>
  <si>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</si>
  <si>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</si>
  <si>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</si>
  <si>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</si>
  <si>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</si>
  <si>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</si>
  <si>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</si>
  <si>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</si>
  <si>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</si>
  <si>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</si>
  <si>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</si>
  <si>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</si>
  <si>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</si>
  <si>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</si>
  <si>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</si>
  <si>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</si>
  <si>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</si>
  <si>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</si>
  <si>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</si>
  <si>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</si>
  <si>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</si>
  <si>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</si>
  <si>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</si>
  <si>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</si>
  <si>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</si>
  <si>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</si>
  <si>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</si>
  <si>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</si>
  <si>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</si>
  <si>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</si>
  <si>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</si>
  <si>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</si>
  <si>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</si>
  <si>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</si>
  <si>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</si>
  <si>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</si>
  <si>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</si>
  <si>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</si>
  <si>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</si>
  <si>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</si>
  <si>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</si>
  <si>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</si>
  <si>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</si>
  <si>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</si>
  <si>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</si>
  <si>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</si>
  <si>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</si>
  <si>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</si>
  <si>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</si>
  <si>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</si>
  <si>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</si>
  <si>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</si>
  <si>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</si>
  <si>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</si>
  <si>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</si>
  <si>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</si>
  <si>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</si>
  <si>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</si>
  <si>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</si>
  <si>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</si>
  <si>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</si>
  <si>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</si>
  <si>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</si>
  <si>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</si>
  <si>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</si>
  <si>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</si>
  <si>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</si>
  <si>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</si>
  <si>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</si>
  <si>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</si>
  <si>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</si>
  <si>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</si>
  <si>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</si>
  <si>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</si>
  <si>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</si>
  <si>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</si>
  <si>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</si>
  <si>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</si>
  <si>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</si>
  <si>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</si>
  <si>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</si>
  <si>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</si>
  <si>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</si>
  <si>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</si>
  <si>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</si>
  <si>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</si>
  <si>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</si>
  <si>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</si>
  <si>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</si>
  <si>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</si>
  <si>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</si>
  <si>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</si>
  <si>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</si>
  <si>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</si>
  <si>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</si>
  <si>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</si>
  <si>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</si>
  <si>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</si>
  <si>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</si>
  <si>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</si>
  <si>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</si>
  <si>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</si>
  <si>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</si>
  <si>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</si>
  <si>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</si>
  <si>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</si>
  <si>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</si>
  <si>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</si>
  <si>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</si>
  <si>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</si>
  <si>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</si>
  <si>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</si>
  <si>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</si>
  <si>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</si>
  <si>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</si>
  <si>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</si>
  <si>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</si>
  <si>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</si>
  <si>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</si>
  <si>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</si>
  <si>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</si>
  <si>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</si>
  <si>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</si>
  <si>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</si>
  <si>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</si>
  <si>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</si>
  <si>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</si>
  <si>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</si>
  <si>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</si>
  <si>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</si>
  <si>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</si>
  <si>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</si>
  <si>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</si>
  <si>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</si>
  <si>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</si>
  <si>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</si>
  <si>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</si>
  <si>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</si>
  <si>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</si>
  <si>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</si>
  <si>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</si>
  <si>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</si>
  <si>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</si>
  <si>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</si>
  <si>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</si>
  <si>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</si>
  <si>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</si>
  <si>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</si>
  <si>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</si>
  <si>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</si>
  <si>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</si>
  <si>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</si>
  <si>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</si>
  <si>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</si>
  <si>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</si>
  <si>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</si>
  <si>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</si>
  <si>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</si>
  <si>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</si>
  <si>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</si>
  <si>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</si>
  <si>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</si>
  <si>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</si>
  <si>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</si>
  <si>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</si>
  <si>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</si>
  <si>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</si>
  <si>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</si>
  <si>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</si>
  <si>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</si>
  <si>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</si>
  <si>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</si>
  <si>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</si>
  <si>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</si>
  <si>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</si>
  <si>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</si>
  <si>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</si>
  <si>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</si>
  <si>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</si>
  <si>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</si>
  <si>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</si>
  <si>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</si>
  <si>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</si>
  <si>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</si>
  <si>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</si>
  <si>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</si>
  <si>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</si>
  <si>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</si>
  <si>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</si>
  <si>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</si>
  <si>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</si>
  <si>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</si>
  <si>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</si>
  <si>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</si>
  <si>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</si>
  <si>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</si>
  <si>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</si>
  <si>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</si>
  <si>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</si>
  <si>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</si>
  <si>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</si>
  <si>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</si>
  <si>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</si>
  <si>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</si>
  <si>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</si>
  <si>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</si>
  <si>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</si>
  <si>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</si>
  <si>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</si>
  <si>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</si>
  <si>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</si>
  <si>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</si>
  <si>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</si>
  <si>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</si>
  <si>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</si>
  <si>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</si>
  <si>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</si>
  <si>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</si>
  <si>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</si>
  <si>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</si>
  <si>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</si>
  <si>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</si>
  <si>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</si>
  <si>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</si>
  <si>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</si>
  <si>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</si>
  <si>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</si>
  <si>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</si>
  <si>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</si>
  <si>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</si>
  <si>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</si>
  <si>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</si>
  <si>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</si>
  <si>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</si>
  <si>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</si>
  <si>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</si>
  <si>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</si>
  <si>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</si>
  <si>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</si>
  <si>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</si>
  <si>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</si>
  <si>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</si>
  <si>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</si>
  <si>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</si>
  <si>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</si>
  <si>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</si>
  <si>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</si>
  <si>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</si>
  <si>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</si>
  <si>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</si>
  <si>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</si>
  <si>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</si>
  <si>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</si>
  <si>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</si>
  <si>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</si>
  <si>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</si>
  <si>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</si>
  <si>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</si>
  <si>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</si>
  <si>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</si>
  <si>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</si>
  <si>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</si>
  <si>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</si>
  <si>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</si>
  <si>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</si>
  <si>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</si>
  <si>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</si>
  <si>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</si>
  <si>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</si>
  <si>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</si>
  <si>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</si>
  <si>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</si>
  <si>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</si>
  <si>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</si>
  <si>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</si>
  <si>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</si>
  <si>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</si>
  <si>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</si>
  <si>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</si>
  <si>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</si>
  <si>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</si>
  <si>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</si>
  <si>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</si>
  <si>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</si>
  <si>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</si>
  <si>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</si>
  <si>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</si>
  <si>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</si>
  <si>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</si>
  <si>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</si>
  <si>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</si>
  <si>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</si>
  <si>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</si>
  <si>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</si>
  <si>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</si>
  <si>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</si>
  <si>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</si>
  <si>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</si>
  <si>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</si>
  <si>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</si>
  <si>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</si>
  <si>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</si>
  <si>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</si>
  <si>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</si>
  <si>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</si>
  <si>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</si>
  <si>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</si>
  <si>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</si>
  <si>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</si>
  <si>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</si>
  <si>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</si>
  <si>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</si>
  <si>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</si>
  <si>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</si>
  <si>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</si>
  <si>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</si>
  <si>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</si>
  <si>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</si>
  <si>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</si>
  <si>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</si>
  <si>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</si>
  <si>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</si>
  <si>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</si>
  <si>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</si>
  <si>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</si>
  <si>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</si>
  <si>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</si>
  <si>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</si>
  <si>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</si>
  <si>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</si>
  <si>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</si>
  <si>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</si>
  <si>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</si>
  <si>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</si>
  <si>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</si>
  <si>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</si>
  <si>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</si>
  <si>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</si>
  <si>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</si>
  <si>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</si>
  <si>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</si>
  <si>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</si>
  <si>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</si>
  <si>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</si>
  <si>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</si>
  <si>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</si>
  <si>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</si>
  <si>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</si>
  <si>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</si>
  <si>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</si>
  <si>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</si>
  <si>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</si>
  <si>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</si>
  <si>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</si>
  <si>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</si>
  <si>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</si>
  <si>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</si>
  <si>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</si>
  <si>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</si>
  <si>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</si>
  <si>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</si>
  <si>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</si>
  <si>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</si>
  <si>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</si>
  <si>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</si>
  <si>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</si>
  <si>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</si>
  <si>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</si>
  <si>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</si>
  <si>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</si>
  <si>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</si>
  <si>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</si>
  <si>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</si>
  <si>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</si>
  <si>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</si>
  <si>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</si>
  <si>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</si>
  <si>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</si>
  <si>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</si>
  <si>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</si>
  <si>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</si>
  <si>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</si>
  <si>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</si>
  <si>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</si>
  <si>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</si>
  <si>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</si>
  <si>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</si>
  <si>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</si>
  <si>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</si>
  <si>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</si>
  <si>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</si>
  <si>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</si>
  <si>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</si>
  <si>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</si>
  <si>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</si>
  <si>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</si>
  <si>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</si>
  <si>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</si>
  <si>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</si>
  <si>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</si>
  <si>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</si>
  <si>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</si>
  <si>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</si>
  <si>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</si>
  <si>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</si>
  <si>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</si>
  <si>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</si>
  <si>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</si>
  <si>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</si>
  <si>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</si>
  <si>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</si>
  <si>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</si>
  <si>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</si>
  <si>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</si>
  <si>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</si>
  <si>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</si>
  <si>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</si>
  <si>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</si>
  <si>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</si>
  <si>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</si>
  <si>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</si>
  <si>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</si>
  <si>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</si>
  <si>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</si>
  <si>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</si>
  <si>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</si>
  <si>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</si>
  <si>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</si>
  <si>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</si>
  <si>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</si>
  <si>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</si>
  <si>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</si>
  <si>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</si>
  <si>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</si>
  <si>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</si>
  <si>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</si>
  <si>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</si>
  <si>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</si>
  <si>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</si>
  <si>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</si>
  <si>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</si>
  <si>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</si>
  <si>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</si>
  <si>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</si>
  <si>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</si>
  <si>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</si>
  <si>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</si>
  <si>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</si>
  <si>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</si>
  <si>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</si>
  <si>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</si>
  <si>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</si>
  <si>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</si>
  <si>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</si>
  <si>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</si>
  <si>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</si>
  <si>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</si>
  <si>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</si>
  <si>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</si>
  <si>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</si>
  <si>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</si>
  <si>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</si>
  <si>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</si>
  <si>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</si>
  <si>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</si>
  <si>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</si>
  <si>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</si>
  <si>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</si>
  <si>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</si>
  <si>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</si>
  <si>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</si>
  <si>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</si>
  <si>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</si>
  <si>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</si>
  <si>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</si>
  <si>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</si>
  <si>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</si>
  <si>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</si>
  <si>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</si>
  <si>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</si>
  <si>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</si>
  <si>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</si>
  <si>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</si>
  <si>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</si>
  <si>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</si>
  <si>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</si>
  <si>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</si>
  <si>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</si>
  <si>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</si>
  <si>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</si>
  <si>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</si>
  <si>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</si>
  <si>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</si>
  <si>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</si>
  <si>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</si>
  <si>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</si>
  <si>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</si>
  <si>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</si>
  <si>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</si>
  <si>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</si>
  <si>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</si>
  <si>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</si>
  <si>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</si>
  <si>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</si>
  <si>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</si>
  <si>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</si>
  <si>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</si>
  <si>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</si>
  <si>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</si>
  <si>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</si>
  <si>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</si>
  <si>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</si>
  <si>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</si>
  <si>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</si>
  <si>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</si>
  <si>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</si>
  <si>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</si>
  <si>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</si>
  <si>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</si>
  <si>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</si>
  <si>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</si>
  <si>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</si>
  <si>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</si>
  <si>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</si>
  <si>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</si>
  <si>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</si>
  <si>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</si>
  <si>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</si>
  <si>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</si>
  <si>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</si>
  <si>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</si>
  <si>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</si>
  <si>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</si>
  <si>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</si>
  <si>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</si>
  <si>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</si>
  <si>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</si>
  <si>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</si>
  <si>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</si>
  <si>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</si>
  <si>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</si>
  <si>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</si>
  <si>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</si>
  <si>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</si>
  <si>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</si>
  <si>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</si>
  <si>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</si>
  <si>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</si>
  <si>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</si>
  <si>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</si>
  <si>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</si>
  <si>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</si>
  <si>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</si>
  <si>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</si>
  <si>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</si>
  <si>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</si>
  <si>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</si>
  <si>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</si>
  <si>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</si>
  <si>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</si>
  <si>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</si>
  <si>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</si>
  <si>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</si>
  <si>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</si>
  <si>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</si>
  <si>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</si>
  <si>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</si>
  <si>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</si>
  <si>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</si>
  <si>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</si>
  <si>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</si>
  <si>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</si>
  <si>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</si>
  <si>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</si>
  <si>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</si>
  <si>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</si>
  <si>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</si>
  <si>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</si>
  <si>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</si>
  <si>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</si>
  <si>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</si>
  <si>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</si>
  <si>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</si>
  <si>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</si>
  <si>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</si>
  <si>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</si>
  <si>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</si>
  <si>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</si>
  <si>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</si>
  <si>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</si>
  <si>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</si>
  <si>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</si>
  <si>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</si>
  <si>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</si>
  <si>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</si>
  <si>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</si>
  <si>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</si>
  <si>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</si>
  <si>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</si>
  <si>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</si>
  <si>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</si>
  <si>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</si>
  <si>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</si>
  <si>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</si>
  <si>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</si>
  <si>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</si>
  <si>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</si>
  <si>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</si>
  <si>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</si>
  <si>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</si>
  <si>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</si>
  <si>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</si>
  <si>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</si>
  <si>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</si>
  <si>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</si>
  <si>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</si>
  <si>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</si>
  <si>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</si>
  <si>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</si>
  <si>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</si>
  <si>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</si>
  <si>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</si>
  <si>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</si>
  <si>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</si>
  <si>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</si>
  <si>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</si>
  <si>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</si>
  <si>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</si>
  <si>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</si>
  <si>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</si>
  <si>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</si>
  <si>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</si>
  <si>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</si>
  <si>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</si>
  <si>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</si>
  <si>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</si>
  <si>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</si>
  <si>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</si>
  <si>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</si>
  <si>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</si>
  <si>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</si>
  <si>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</si>
  <si>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</si>
  <si>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</si>
  <si>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</si>
  <si>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</si>
  <si>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</si>
  <si>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</si>
  <si>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</si>
  <si>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</si>
  <si>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</si>
  <si>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</si>
  <si>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</si>
  <si>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</si>
  <si>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</si>
  <si>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</si>
  <si>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</si>
  <si>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</si>
  <si>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</si>
  <si>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</si>
  <si>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</si>
  <si>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</si>
  <si>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</si>
  <si>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</si>
  <si>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</si>
  <si>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</si>
  <si>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</si>
  <si>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</si>
  <si>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</si>
  <si>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</si>
  <si>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</si>
  <si>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</si>
  <si>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</si>
  <si>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</si>
  <si>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</si>
  <si>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</si>
  <si>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</si>
  <si>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</si>
  <si>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</si>
  <si>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</si>
  <si>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</si>
  <si>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</si>
  <si>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</si>
  <si>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</si>
  <si>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</si>
  <si>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</si>
  <si>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</si>
  <si>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</si>
  <si>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</si>
  <si>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</si>
  <si>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</si>
  <si>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</si>
  <si>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</si>
  <si>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</si>
  <si>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</si>
  <si>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</si>
  <si>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</si>
  <si>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</si>
  <si>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</si>
  <si>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</si>
  <si>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</si>
  <si>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</si>
  <si>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</si>
  <si>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</si>
  <si>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</si>
  <si>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</si>
  <si>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</si>
  <si>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</si>
  <si>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</si>
  <si>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</si>
  <si>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</si>
  <si>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</si>
  <si>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</si>
  <si>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</si>
  <si>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</si>
  <si>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</si>
  <si>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</si>
  <si>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</si>
  <si>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</si>
  <si>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</si>
  <si>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</si>
  <si>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</si>
  <si>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</si>
  <si>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</si>
  <si>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</si>
  <si>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</si>
  <si>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</si>
  <si>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</si>
  <si>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</si>
  <si>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</si>
  <si>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</si>
  <si>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</si>
  <si>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</si>
  <si>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</si>
  <si>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</si>
  <si>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</si>
  <si>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</si>
  <si>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</si>
  <si>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</si>
  <si>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</si>
  <si>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</si>
  <si>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</si>
  <si>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</si>
  <si>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</si>
  <si>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</si>
  <si>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</si>
  <si>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</si>
  <si>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</si>
  <si>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</si>
  <si>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</si>
  <si>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</si>
  <si>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</si>
  <si>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</si>
  <si>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</si>
  <si>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</si>
  <si>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</si>
  <si>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</si>
  <si>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</si>
  <si>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</si>
  <si>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</si>
  <si>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</si>
  <si>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</si>
  <si>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</si>
  <si>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</si>
  <si>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</si>
  <si>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</si>
  <si>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</si>
  <si>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</si>
  <si>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</si>
  <si>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</si>
  <si>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</si>
  <si>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</si>
  <si>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</si>
  <si>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</si>
  <si>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</si>
  <si>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</si>
  <si>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</si>
  <si>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</si>
  <si>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</si>
  <si>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</si>
  <si>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</si>
  <si>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</si>
  <si>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</si>
  <si>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</si>
  <si>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</si>
  <si>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</si>
  <si>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</si>
  <si>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</si>
  <si>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</si>
  <si>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</si>
  <si>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</si>
  <si>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</si>
  <si>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</si>
  <si>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</si>
  <si>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</si>
  <si>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</si>
  <si>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</si>
  <si>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</si>
  <si>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</si>
  <si>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</si>
  <si>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</si>
  <si>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</si>
  <si>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</si>
  <si>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</si>
  <si>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</si>
  <si>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</si>
  <si>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</si>
  <si>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</si>
  <si>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</si>
  <si>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</si>
  <si>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</si>
  <si>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</si>
  <si>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</si>
  <si>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</si>
  <si>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</si>
  <si>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</si>
  <si>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</si>
  <si>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</si>
  <si>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</si>
  <si>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</si>
  <si>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</si>
  <si>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</si>
  <si>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</si>
  <si>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</si>
  <si>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</si>
  <si>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</si>
  <si>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</si>
  <si>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</si>
  <si>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</si>
  <si>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</si>
  <si>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</si>
  <si>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</si>
  <si>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</si>
  <si>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</si>
  <si>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</si>
  <si>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</si>
  <si>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</si>
  <si>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</si>
  <si>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</si>
  <si>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</si>
  <si>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</si>
  <si>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</si>
  <si>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</si>
  <si>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</si>
  <si>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</si>
  <si>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</si>
  <si>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</si>
  <si>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</si>
  <si>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</si>
  <si>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</si>
  <si>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</si>
  <si>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</si>
  <si>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</si>
  <si>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</si>
  <si>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</si>
  <si>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</si>
  <si>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</si>
  <si>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</si>
  <si>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</si>
  <si>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</si>
  <si>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</si>
  <si>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</si>
  <si>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</si>
  <si>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</si>
  <si>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</si>
  <si>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</si>
  <si>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</si>
  <si>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</si>
  <si>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</si>
  <si>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</si>
  <si>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</si>
  <si>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</si>
  <si>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</si>
  <si>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</si>
  <si>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</si>
  <si>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</si>
  <si>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</si>
  <si>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</si>
  <si>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</si>
  <si>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</si>
  <si>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</si>
  <si>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</si>
  <si>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</si>
  <si>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</si>
  <si>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</si>
  <si>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</si>
  <si>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</si>
  <si>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</si>
  <si>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</si>
  <si>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</si>
  <si>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</si>
  <si>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</si>
  <si>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</si>
  <si>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</si>
  <si>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</si>
  <si>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</si>
  <si>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</si>
  <si>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</si>
  <si>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</si>
  <si>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</si>
  <si>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</si>
  <si>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</si>
  <si>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</si>
  <si>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</si>
  <si>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</si>
  <si>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</si>
  <si>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</si>
  <si>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</si>
  <si>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</si>
  <si>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</si>
  <si>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</si>
  <si>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</si>
  <si>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</si>
  <si>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</si>
  <si>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</si>
  <si>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</si>
  <si>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</si>
  <si>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</si>
  <si>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</si>
  <si>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</si>
  <si>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</si>
  <si>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</si>
  <si>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</si>
  <si>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</si>
  <si>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</si>
  <si>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</si>
  <si>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</si>
  <si>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</si>
  <si>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</si>
  <si>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</si>
  <si>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</si>
  <si>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</si>
  <si>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</si>
  <si>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</si>
  <si>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</si>
  <si>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</si>
  <si>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</si>
  <si>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</si>
  <si>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</si>
  <si>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</si>
  <si>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</si>
  <si>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</si>
  <si>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</si>
  <si>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</si>
  <si>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</si>
  <si>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</si>
  <si>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</si>
  <si>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</si>
  <si>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</si>
  <si>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</si>
  <si>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</si>
  <si>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</si>
  <si>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</si>
  <si>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</si>
  <si>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</si>
  <si>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</si>
  <si>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</si>
  <si>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</si>
  <si>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</si>
  <si>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</si>
  <si>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</si>
  <si>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</si>
  <si>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</si>
  <si>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</si>
  <si>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</si>
  <si>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</si>
  <si>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</si>
  <si>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</si>
  <si>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</si>
  <si>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</si>
  <si>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</si>
  <si>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</si>
  <si>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</si>
  <si>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</si>
  <si>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</si>
  <si>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</si>
  <si>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</si>
  <si>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</si>
  <si>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</si>
  <si>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</si>
  <si>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</si>
  <si>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</si>
  <si>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</si>
  <si>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</si>
  <si>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</si>
  <si>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</si>
  <si>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</si>
  <si>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</si>
  <si>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</si>
  <si>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</si>
  <si>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</si>
  <si>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</si>
  <si>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</si>
  <si>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</si>
  <si>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</si>
  <si>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</si>
  <si>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</si>
  <si>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</si>
  <si>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</si>
  <si>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</si>
  <si>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</si>
  <si>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</si>
  <si>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</si>
  <si>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</si>
  <si>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</si>
  <si>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</si>
  <si>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</si>
  <si>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</si>
  <si>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</si>
  <si>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</si>
  <si>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</si>
  <si>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</si>
  <si>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</si>
  <si>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</si>
  <si>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</si>
  <si>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</si>
  <si>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</si>
  <si>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</si>
  <si>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</si>
  <si>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</si>
  <si>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</si>
  <si>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</si>
  <si>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</si>
  <si>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</si>
  <si>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</si>
  <si>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</si>
  <si>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</si>
  <si>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</si>
  <si>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</si>
  <si>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</si>
  <si>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</si>
  <si>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</si>
  <si>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</si>
  <si>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</si>
  <si>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</si>
  <si>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</si>
  <si>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</si>
  <si>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</si>
  <si>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</si>
  <si>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</si>
  <si>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</si>
  <si>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</si>
  <si>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</si>
  <si>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</si>
  <si>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</si>
  <si>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</si>
  <si>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</si>
  <si>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</si>
  <si>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</si>
  <si>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</si>
  <si>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</si>
  <si>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</si>
  <si>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</si>
  <si>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</si>
  <si>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</si>
  <si>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</si>
  <si>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</si>
  <si>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</si>
  <si>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</si>
  <si>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</si>
  <si>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</si>
  <si>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</si>
  <si>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</si>
  <si>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</si>
  <si>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</si>
  <si>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</si>
  <si>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</si>
  <si>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</si>
  <si>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</si>
  <si>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</si>
  <si>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</si>
  <si>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</si>
  <si>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</si>
  <si>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</si>
  <si>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</si>
  <si>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</si>
  <si>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</si>
  <si>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</si>
  <si>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</si>
  <si>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</si>
  <si>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</si>
  <si>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</si>
  <si>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</si>
  <si>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</si>
  <si>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</si>
  <si>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</si>
  <si>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</si>
  <si>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</si>
  <si>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</si>
  <si>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</si>
  <si>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</si>
  <si>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</si>
  <si>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</si>
  <si>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</si>
  <si>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</si>
  <si>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</si>
  <si>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</si>
  <si>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</si>
  <si>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</si>
  <si>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</si>
  <si>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</si>
  <si>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</si>
  <si>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</si>
  <si>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</si>
  <si>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</si>
  <si>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</si>
  <si>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</si>
  <si>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</si>
  <si>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</si>
  <si>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</si>
  <si>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</si>
  <si>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</si>
  <si>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</si>
  <si>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</si>
  <si>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</si>
  <si>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</si>
  <si>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</si>
  <si>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</si>
  <si>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</si>
  <si>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</si>
  <si>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</si>
  <si>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</si>
  <si>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</si>
  <si>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</si>
  <si>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</si>
  <si>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</si>
  <si>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</si>
  <si>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</si>
  <si>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</si>
  <si>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</si>
  <si>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</si>
  <si>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</si>
  <si>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</si>
  <si>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</si>
  <si>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</si>
  <si>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</si>
  <si>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</si>
  <si>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</si>
  <si>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</si>
  <si>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</si>
  <si>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</si>
  <si>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</si>
  <si>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</si>
  <si>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</si>
  <si>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</si>
  <si>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</si>
  <si>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</si>
  <si>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</si>
  <si>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</si>
  <si>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</si>
  <si>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</si>
  <si>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</si>
  <si>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</si>
  <si>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</si>
  <si>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</si>
  <si>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</si>
  <si>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</si>
  <si>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</si>
  <si>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</si>
  <si>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</si>
  <si>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</si>
  <si>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</si>
  <si>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</si>
  <si>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</si>
  <si>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</si>
  <si>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</si>
  <si>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</si>
  <si>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</si>
  <si>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</si>
  <si>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</si>
  <si>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</si>
  <si>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</si>
  <si>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</si>
  <si>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</si>
  <si>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</si>
  <si>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</si>
  <si>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</si>
  <si>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</si>
  <si>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</si>
  <si>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</si>
  <si>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</si>
  <si>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</si>
  <si>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</si>
  <si>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</si>
  <si>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</si>
  <si>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</si>
  <si>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</si>
  <si>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</si>
  <si>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</si>
  <si>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</si>
  <si>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</si>
  <si>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</si>
  <si>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</si>
  <si>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</si>
  <si>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</si>
  <si>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</si>
  <si>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</si>
  <si>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</si>
  <si>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</si>
  <si>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</si>
  <si>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</si>
  <si>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</si>
  <si>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</si>
  <si>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</si>
  <si>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</si>
  <si>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</si>
  <si>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</si>
  <si>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</si>
  <si>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</si>
  <si>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</si>
  <si>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</si>
  <si>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</si>
  <si>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</si>
  <si>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</si>
  <si>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</si>
  <si>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</si>
  <si>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</si>
  <si>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</si>
  <si>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</si>
  <si>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</si>
  <si>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</si>
  <si>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</si>
  <si>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</si>
  <si>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</si>
  <si>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</si>
  <si>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</si>
  <si>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</si>
  <si>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</si>
  <si>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</si>
  <si>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</si>
  <si>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</si>
  <si>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</si>
  <si>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</si>
  <si>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</si>
  <si>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</si>
  <si>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</si>
  <si>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</si>
  <si>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</si>
  <si>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</si>
  <si>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</si>
  <si>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</si>
  <si>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</si>
  <si>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</si>
  <si>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</si>
  <si>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</si>
  <si>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</si>
  <si>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</si>
  <si>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</si>
  <si>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</si>
  <si>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</si>
  <si>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</si>
  <si>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</si>
  <si>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</si>
  <si>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</si>
  <si>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</si>
  <si>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</si>
  <si>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</si>
  <si>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</si>
  <si>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</si>
  <si>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</si>
  <si>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</si>
  <si>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</si>
  <si>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</si>
  <si>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</si>
  <si>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</si>
  <si>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</si>
  <si>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</si>
  <si>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</si>
  <si>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</si>
  <si>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</si>
  <si>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</si>
  <si>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</si>
  <si>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</si>
  <si>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</si>
  <si>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</si>
  <si>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</si>
  <si>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</si>
  <si>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</si>
  <si>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</si>
  <si>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</si>
  <si>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</si>
  <si>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</si>
  <si>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</si>
  <si>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</si>
  <si>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</si>
  <si>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</si>
  <si>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</si>
  <si>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</si>
  <si>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</si>
  <si>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</si>
  <si>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</si>
  <si>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</si>
  <si>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</si>
  <si>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</si>
  <si>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</si>
  <si>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</si>
  <si>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</si>
  <si>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</si>
  <si>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</si>
  <si>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</si>
  <si>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</si>
  <si>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</si>
  <si>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</si>
  <si>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</si>
  <si>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</si>
  <si>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</si>
  <si>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</si>
  <si>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</si>
  <si>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</si>
  <si>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</si>
  <si>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</si>
  <si>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</si>
  <si>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</si>
  <si>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</si>
  <si>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</si>
  <si>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</si>
  <si>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</si>
  <si>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</si>
  <si>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</si>
  <si>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</si>
  <si>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</si>
  <si>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</si>
  <si>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</si>
  <si>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</si>
  <si>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</si>
  <si>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</si>
  <si>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</si>
  <si>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</si>
  <si>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</si>
  <si>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</si>
  <si>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</si>
  <si>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</si>
  <si>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</si>
  <si>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</si>
  <si>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</si>
  <si>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</si>
  <si>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</si>
  <si>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</si>
  <si>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</si>
  <si>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</si>
  <si>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</si>
  <si>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</si>
  <si>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</si>
  <si>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</si>
  <si>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</si>
  <si>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</si>
  <si>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</si>
  <si>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</si>
  <si>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</si>
  <si>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</si>
  <si>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</si>
  <si>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</si>
  <si>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</si>
  <si>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</si>
  <si>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</si>
  <si>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</si>
  <si>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</si>
  <si>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</si>
  <si>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</si>
  <si>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</si>
  <si>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</si>
  <si>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</si>
  <si>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</si>
  <si>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</si>
  <si>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</si>
  <si>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</si>
  <si>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</si>
  <si>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</si>
  <si>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</si>
  <si>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</si>
  <si>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</si>
  <si>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</si>
  <si>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</si>
  <si>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</si>
  <si>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</si>
  <si>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</si>
  <si>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</si>
  <si>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</si>
  <si>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</si>
  <si>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</si>
  <si>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</si>
  <si>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</si>
  <si>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</si>
  <si>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</si>
  <si>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</si>
  <si>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</si>
  <si>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</si>
  <si>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</si>
  <si>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</si>
  <si>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</si>
  <si>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</si>
  <si>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</si>
  <si>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</si>
  <si>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</si>
  <si>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</si>
  <si>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</si>
  <si>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</si>
  <si>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</si>
  <si>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</si>
  <si>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</si>
  <si>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</si>
  <si>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</si>
  <si>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</si>
  <si>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</si>
  <si>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</si>
  <si>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</si>
  <si>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</si>
  <si>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</si>
  <si>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</si>
  <si>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</si>
  <si>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</si>
  <si>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</si>
  <si>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</si>
  <si>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</si>
  <si>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</si>
  <si>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</si>
  <si>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</si>
  <si>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</si>
  <si>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</si>
  <si>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</si>
  <si>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</si>
  <si>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</si>
  <si>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</si>
  <si>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</si>
  <si>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</si>
  <si>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</si>
  <si>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</si>
  <si>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</si>
  <si>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</si>
  <si>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</si>
  <si>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</si>
  <si>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</si>
  <si>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</si>
  <si>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</si>
  <si>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</si>
  <si>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</si>
  <si>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</si>
  <si>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</si>
  <si>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</si>
  <si>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</si>
  <si>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</si>
  <si>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</si>
  <si>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</si>
  <si>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</si>
  <si>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</si>
  <si>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</si>
  <si>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</si>
  <si>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</si>
  <si>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</si>
  <si>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</si>
  <si>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</si>
  <si>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</si>
  <si>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</si>
  <si>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</si>
  <si>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</si>
  <si>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</si>
  <si>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</si>
  <si>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</si>
  <si>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</si>
  <si>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</si>
  <si>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</si>
  <si>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</si>
  <si>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</si>
  <si>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</si>
  <si>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</si>
  <si>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</si>
  <si>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</si>
  <si>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</si>
  <si>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</si>
  <si>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</si>
  <si>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</si>
  <si>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</si>
  <si>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</si>
  <si>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</si>
  <si>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</si>
  <si>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</si>
  <si>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</si>
  <si>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</si>
  <si>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</si>
  <si>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</si>
  <si>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</si>
  <si>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</si>
  <si>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</si>
  <si>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</si>
  <si>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</si>
  <si>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</si>
  <si>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</si>
  <si>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</si>
  <si>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</si>
  <si>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</si>
  <si>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</si>
  <si>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</si>
  <si>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</si>
  <si>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</si>
  <si>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</si>
  <si>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</si>
  <si>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</si>
  <si>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</si>
  <si>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</si>
  <si>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</si>
  <si>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</si>
  <si>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</si>
  <si>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</si>
  <si>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</si>
  <si>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</si>
  <si>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</si>
  <si>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</si>
  <si>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</si>
  <si>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</si>
  <si>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</si>
  <si>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</si>
  <si>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</si>
  <si>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</si>
  <si>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</si>
  <si>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</si>
  <si>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</si>
  <si>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</si>
  <si>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</si>
  <si>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</si>
  <si>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</si>
  <si>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</si>
  <si>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</si>
  <si>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</si>
  <si>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</si>
  <si>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</si>
  <si>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</si>
  <si>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</si>
  <si>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</si>
  <si>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</si>
  <si>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</si>
  <si>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</si>
  <si>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</si>
  <si>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</si>
  <si>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</si>
  <si>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</si>
  <si>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</si>
  <si>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</si>
  <si>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</si>
  <si>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</si>
  <si>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</si>
  <si>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</si>
  <si>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</si>
  <si>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</si>
  <si>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</si>
  <si>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</si>
  <si>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</si>
  <si>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</si>
  <si>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</si>
  <si>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</si>
  <si>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</si>
  <si>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</si>
  <si>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</si>
  <si>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</si>
  <si>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</si>
  <si>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</si>
  <si>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</si>
  <si>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</si>
  <si>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</si>
  <si>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</si>
  <si>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</si>
  <si>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</si>
  <si>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</si>
  <si>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</si>
  <si>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</si>
  <si>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</si>
  <si>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</si>
  <si>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</si>
  <si>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</si>
  <si>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</si>
  <si>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</si>
  <si>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</si>
  <si>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</si>
  <si>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</si>
  <si>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</si>
  <si>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</si>
  <si>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</si>
  <si>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</si>
  <si>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</si>
  <si>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</si>
  <si>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</si>
  <si>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</si>
  <si>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</si>
  <si>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</si>
  <si>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</si>
  <si>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</si>
  <si>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</si>
  <si>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</si>
  <si>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</si>
  <si>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</si>
  <si>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</si>
  <si>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</si>
  <si>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</si>
  <si>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</si>
  <si>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</si>
  <si>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</si>
  <si>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</si>
  <si>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</si>
  <si>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</si>
  <si>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</si>
  <si>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</si>
  <si>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</si>
  <si>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</si>
  <si>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</si>
  <si>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</si>
  <si>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</si>
  <si>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</si>
  <si>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</si>
  <si>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</si>
  <si>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</si>
  <si>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</si>
  <si>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</si>
  <si>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</si>
  <si>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</si>
  <si>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</si>
  <si>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</si>
  <si>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</si>
  <si>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</si>
  <si>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</si>
  <si>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</si>
  <si>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</si>
  <si>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</si>
  <si>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</si>
  <si>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</si>
  <si>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</si>
  <si>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</si>
  <si>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</si>
  <si>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</si>
  <si>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</si>
  <si>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</si>
  <si>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</si>
  <si>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</si>
  <si>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</si>
  <si>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</si>
  <si>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</si>
  <si>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</si>
  <si>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</si>
  <si>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</si>
  <si>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</si>
  <si>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</si>
  <si>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</si>
  <si>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</si>
  <si>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</si>
  <si>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</si>
  <si>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</si>
  <si>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</si>
  <si>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</si>
  <si>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</si>
  <si>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</si>
  <si>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</si>
  <si>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</si>
  <si>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</si>
  <si>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</si>
  <si>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</si>
  <si>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</si>
  <si>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</si>
  <si>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</si>
  <si>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</si>
  <si>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</si>
  <si>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</si>
  <si>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</si>
  <si>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</si>
  <si>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</si>
  <si>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</si>
  <si>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</si>
  <si>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</si>
  <si>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</si>
  <si>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</si>
  <si>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</si>
  <si>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</si>
  <si>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</si>
  <si>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</si>
  <si>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</si>
  <si>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</si>
  <si>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</si>
  <si>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</si>
  <si>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</si>
  <si>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</si>
  <si>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</si>
  <si>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</si>
  <si>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</si>
  <si>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</si>
  <si>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</si>
  <si>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</si>
  <si>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</si>
  <si>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</si>
  <si>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</si>
  <si>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</si>
  <si>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</si>
  <si>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</si>
  <si>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</si>
  <si>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</si>
  <si>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</si>
  <si>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</si>
  <si>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</si>
  <si>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</si>
  <si>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</si>
  <si>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</si>
  <si>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</si>
  <si>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</si>
  <si>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</si>
  <si>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</si>
  <si>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</si>
  <si>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</si>
  <si>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</si>
  <si>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</si>
  <si>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</si>
  <si>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</si>
  <si>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</si>
  <si>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</si>
  <si>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</si>
  <si>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</si>
  <si>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</si>
  <si>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</si>
  <si>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</si>
  <si>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</si>
  <si>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</si>
  <si>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</si>
  <si>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</si>
  <si>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</si>
  <si>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</si>
  <si>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</si>
  <si>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</si>
  <si>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</si>
  <si>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</si>
  <si>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</si>
  <si>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</si>
  <si>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</si>
  <si>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</si>
  <si>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</si>
  <si>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</si>
  <si>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</si>
  <si>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</si>
  <si>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</si>
  <si>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</si>
  <si>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</si>
  <si>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</si>
  <si>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</si>
  <si>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</si>
  <si>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</si>
  <si>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</si>
  <si>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</si>
  <si>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</si>
  <si>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</si>
  <si>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</si>
  <si>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</si>
  <si>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</si>
  <si>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</si>
  <si>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</si>
  <si>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</si>
  <si>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</si>
  <si>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</si>
  <si>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</si>
  <si>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</si>
  <si>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</si>
  <si>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</si>
  <si>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</si>
  <si>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</si>
  <si>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</si>
  <si>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</si>
  <si>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</si>
  <si>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</si>
  <si>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</si>
  <si>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</si>
  <si>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</si>
  <si>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</si>
  <si>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</si>
  <si>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</si>
  <si>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</si>
  <si>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</si>
  <si>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</si>
  <si>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</si>
  <si>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</si>
  <si>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</si>
  <si>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</si>
  <si>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</si>
  <si>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</si>
  <si>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</si>
  <si>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</si>
  <si>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</si>
  <si>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</si>
  <si>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</si>
  <si>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</si>
  <si>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</si>
  <si>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</si>
  <si>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</si>
  <si>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</si>
  <si>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</si>
  <si>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</si>
  <si>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</si>
  <si>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</si>
  <si>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</si>
  <si>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</si>
  <si>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</si>
  <si>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</si>
  <si>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</si>
  <si>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</si>
  <si>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</si>
  <si>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</si>
  <si>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</si>
  <si>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</si>
  <si>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</si>
  <si>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</si>
  <si>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</si>
  <si>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</si>
  <si>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</si>
  <si>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</si>
  <si>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</si>
  <si>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</si>
  <si>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</si>
  <si>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</si>
  <si>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</si>
  <si>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</si>
  <si>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</si>
  <si>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</si>
  <si>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</si>
  <si>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</si>
  <si>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</si>
  <si>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</si>
  <si>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</si>
  <si>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</si>
  <si>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</si>
  <si>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</si>
  <si>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</si>
  <si>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</si>
  <si>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</si>
  <si>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</si>
  <si>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</si>
  <si>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</si>
  <si>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</si>
  <si>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</si>
  <si>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</si>
  <si>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</si>
  <si>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</si>
  <si>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</si>
  <si>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</si>
  <si>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</si>
  <si>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</si>
  <si>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</si>
  <si>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</si>
  <si>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</si>
  <si>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</si>
  <si>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</si>
  <si>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</si>
  <si>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</si>
  <si>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</si>
  <si>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</si>
  <si>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</si>
  <si>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</si>
  <si>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</si>
  <si>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</si>
  <si>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</si>
  <si>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</si>
  <si>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</si>
  <si>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</si>
  <si>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</si>
  <si>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</si>
  <si>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</si>
  <si>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</si>
  <si>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</si>
  <si>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</si>
  <si>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</si>
  <si>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</si>
  <si>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</si>
  <si>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</si>
  <si>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</si>
  <si>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</si>
  <si>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</si>
  <si>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</si>
  <si>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</si>
  <si>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</si>
  <si>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</si>
  <si>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</si>
  <si>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</si>
  <si>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</si>
  <si>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</si>
  <si>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</si>
  <si>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</si>
  <si>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</si>
  <si>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</si>
  <si>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</si>
  <si>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</si>
  <si>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</si>
  <si>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</si>
  <si>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</si>
  <si>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</si>
  <si>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</si>
  <si>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</si>
  <si>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</si>
  <si>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</si>
  <si>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</si>
  <si>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</si>
  <si>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</si>
  <si>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</si>
  <si>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</si>
  <si>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</si>
  <si>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</si>
  <si>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</si>
  <si>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</si>
  <si>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</si>
  <si>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</si>
  <si>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</si>
  <si>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</si>
  <si>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</si>
  <si>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</si>
  <si>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</si>
  <si>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</si>
  <si>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</si>
  <si>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</si>
  <si>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</si>
  <si>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</si>
  <si>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</si>
  <si>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</si>
  <si>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</si>
  <si>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</si>
  <si>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</si>
  <si>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</si>
  <si>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</si>
  <si>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</si>
  <si>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</si>
  <si>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</si>
  <si>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</si>
  <si>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</si>
  <si>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</si>
  <si>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</si>
  <si>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</si>
  <si>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</si>
  <si>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</si>
  <si>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</si>
  <si>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</si>
  <si>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</si>
  <si>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</si>
  <si>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</si>
  <si>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</si>
  <si>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</si>
  <si>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</si>
  <si>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</si>
  <si>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</si>
  <si>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</si>
  <si>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</si>
  <si>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</si>
  <si>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</si>
  <si>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</si>
  <si>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</si>
  <si>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</si>
  <si>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</si>
  <si>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</si>
  <si>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</si>
  <si>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</si>
  <si>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</si>
  <si>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</si>
  <si>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</si>
  <si>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</si>
  <si>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</si>
  <si>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</si>
  <si>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</si>
  <si>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</si>
  <si>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</si>
  <si>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</si>
  <si>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</si>
  <si>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</si>
  <si>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</si>
  <si>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</si>
  <si>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</si>
  <si>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</si>
  <si>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</si>
  <si>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</si>
  <si>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</si>
  <si>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</si>
  <si>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</si>
  <si>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</si>
  <si>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</si>
  <si>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</si>
  <si>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</si>
  <si>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</si>
  <si>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</si>
  <si>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</si>
  <si>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</si>
  <si>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</si>
  <si>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</si>
  <si>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</si>
  <si>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</si>
  <si>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</si>
  <si>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</si>
  <si>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</si>
  <si>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</si>
  <si>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</si>
  <si>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</si>
  <si>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</si>
  <si>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</si>
  <si>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</si>
  <si>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</si>
  <si>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</si>
  <si>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</si>
  <si>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</si>
  <si>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</si>
  <si>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</si>
  <si>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</si>
  <si>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</si>
  <si>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</si>
  <si>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</si>
  <si>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</si>
  <si>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</si>
  <si>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</si>
  <si>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</si>
  <si>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</si>
  <si>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</si>
  <si>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</si>
  <si>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</si>
  <si>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</si>
  <si>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</si>
  <si>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</si>
  <si>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</si>
  <si>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</si>
  <si>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</si>
  <si>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</si>
  <si>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</si>
  <si>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</si>
  <si>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</si>
  <si>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</si>
  <si>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</si>
  <si>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</si>
  <si>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</si>
  <si>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</si>
  <si>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</si>
  <si>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</si>
  <si>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</si>
  <si>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</si>
  <si>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</si>
  <si>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</si>
  <si>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</si>
  <si>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</si>
  <si>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</si>
  <si>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</si>
  <si>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</si>
  <si>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</si>
  <si>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</si>
  <si>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</si>
  <si>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</si>
  <si>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</si>
  <si>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</si>
  <si>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</si>
  <si>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</si>
  <si>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</si>
  <si>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</si>
  <si>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</si>
  <si>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</si>
  <si>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</si>
  <si>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</si>
  <si>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</si>
  <si>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</si>
  <si>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</si>
  <si>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</si>
  <si>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</si>
  <si>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</si>
  <si>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</si>
  <si>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</si>
  <si>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</si>
  <si>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</si>
  <si>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</si>
  <si>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</si>
  <si>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</si>
  <si>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</si>
  <si>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</si>
  <si>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</si>
  <si>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</si>
  <si>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</si>
  <si>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</si>
  <si>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</si>
  <si>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</si>
  <si>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</si>
  <si>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</si>
  <si>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</si>
  <si>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</si>
  <si>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</si>
  <si>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</si>
  <si>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</si>
  <si>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</si>
  <si>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</si>
  <si>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</si>
  <si>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</si>
  <si>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</si>
  <si>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</si>
  <si>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</si>
  <si>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</si>
  <si>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</si>
  <si>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</si>
  <si>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</si>
  <si>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</si>
  <si>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</si>
  <si>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</si>
  <si>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</si>
  <si>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</si>
  <si>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</si>
  <si>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</si>
  <si>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</si>
  <si>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</si>
  <si>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</si>
  <si>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</si>
  <si>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</si>
  <si>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</si>
  <si>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</si>
  <si>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</si>
  <si>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</si>
  <si>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</si>
  <si>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</si>
  <si>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</si>
  <si>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</si>
  <si>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</si>
  <si>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</si>
  <si>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</si>
  <si>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</si>
  <si>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</si>
  <si>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</si>
  <si>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</si>
  <si>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</si>
  <si>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</si>
  <si>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</si>
  <si>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</si>
  <si>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</si>
  <si>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</si>
  <si>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</si>
  <si>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</si>
  <si>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</si>
  <si>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</si>
  <si>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</si>
  <si>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</si>
  <si>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</si>
  <si>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</si>
  <si>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</si>
  <si>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</si>
  <si>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</si>
  <si>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</si>
  <si>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</si>
  <si>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</si>
  <si>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</si>
  <si>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</si>
  <si>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</si>
  <si>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</si>
  <si>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</si>
  <si>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</si>
  <si>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</si>
  <si>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</si>
  <si>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</si>
  <si>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</si>
  <si>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</si>
  <si>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</si>
  <si>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</si>
  <si>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</si>
  <si>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</si>
  <si>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</si>
  <si>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</si>
  <si>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</si>
  <si>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</si>
  <si>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</si>
  <si>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</si>
  <si>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</si>
  <si>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</si>
  <si>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</si>
  <si>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</si>
  <si>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</si>
  <si>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</si>
  <si>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</si>
  <si>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</si>
  <si>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</si>
  <si>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</si>
  <si>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</si>
  <si>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</si>
  <si>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</si>
  <si>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</si>
  <si>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</si>
  <si>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</si>
  <si>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</si>
  <si>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</si>
  <si>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</si>
  <si>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</si>
  <si>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</si>
  <si>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</si>
  <si>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</si>
  <si>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</si>
  <si>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</si>
  <si>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</si>
  <si>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</si>
  <si>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</si>
  <si>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</si>
  <si>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</si>
  <si>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</si>
  <si>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</si>
  <si>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</si>
  <si>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</si>
  <si>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</si>
  <si>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</si>
  <si>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</si>
  <si>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</si>
  <si>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</si>
  <si>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</si>
  <si>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</si>
  <si>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</si>
  <si>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</si>
  <si>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</si>
  <si>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</si>
  <si>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</si>
  <si>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</si>
  <si>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</si>
  <si>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</si>
  <si>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</si>
  <si>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</si>
  <si>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</si>
  <si>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</si>
  <si>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</si>
  <si>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</si>
  <si>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</si>
  <si>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</si>
  <si>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</si>
  <si>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</si>
  <si>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</si>
  <si>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</si>
  <si>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</si>
  <si>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</si>
  <si>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</si>
  <si>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</si>
  <si>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</si>
  <si>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</si>
  <si>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</si>
  <si>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</si>
  <si>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</si>
  <si>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</si>
  <si>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</si>
  <si>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</si>
  <si>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</si>
  <si>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</si>
  <si>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</si>
  <si>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</si>
  <si>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</si>
  <si>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</si>
  <si>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</si>
  <si>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</si>
  <si>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</si>
  <si>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</si>
  <si>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</si>
  <si>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</si>
  <si>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</si>
  <si>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</si>
  <si>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</si>
  <si>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</si>
  <si>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</si>
  <si>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</si>
  <si>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</si>
  <si>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</si>
  <si>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</si>
  <si>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</si>
  <si>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</si>
  <si>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</si>
  <si>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</si>
  <si>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</si>
  <si>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</si>
  <si>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</si>
  <si>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</si>
  <si>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</si>
  <si>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</si>
  <si>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</si>
  <si>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</si>
  <si>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</si>
  <si>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</si>
  <si>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</si>
  <si>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</si>
  <si>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</si>
  <si>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</si>
  <si>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</si>
  <si>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</si>
  <si>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</si>
  <si>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</si>
  <si>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</si>
  <si>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</si>
  <si>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</si>
  <si>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</si>
  <si>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</si>
  <si>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</si>
  <si>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</si>
  <si>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</si>
  <si>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</si>
  <si>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</si>
  <si>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</si>
  <si>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</si>
  <si>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</si>
  <si>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</si>
  <si>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</si>
  <si>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</si>
  <si>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</si>
  <si>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</si>
  <si>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</si>
  <si>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</si>
  <si>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</si>
  <si>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</si>
  <si>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</si>
  <si>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</si>
  <si>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</si>
  <si>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</si>
  <si>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</si>
  <si>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</si>
  <si>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</si>
  <si>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</si>
  <si>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</si>
  <si>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</si>
  <si>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</si>
  <si>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</si>
  <si>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</si>
  <si>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</si>
  <si>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</si>
  <si>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</si>
  <si>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</si>
  <si>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</si>
  <si>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</si>
  <si>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</si>
  <si>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</si>
  <si>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</si>
  <si>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</si>
  <si>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</si>
  <si>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</si>
  <si>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</si>
  <si>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</si>
  <si>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</si>
  <si>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</si>
  <si>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</si>
  <si>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</si>
  <si>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</si>
  <si>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</si>
  <si>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</si>
  <si>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</si>
  <si>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</si>
  <si>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</si>
  <si>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</si>
  <si>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</si>
  <si>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</si>
  <si>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</si>
  <si>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</si>
  <si>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</si>
  <si>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</si>
  <si>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</si>
  <si>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</si>
  <si>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</si>
  <si>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</si>
  <si>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</si>
  <si>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</si>
  <si>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</si>
  <si>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</si>
  <si>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</si>
  <si>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</si>
  <si>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</si>
  <si>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</si>
  <si>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</si>
  <si>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</si>
  <si>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</si>
  <si>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</si>
  <si>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</si>
  <si>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</si>
  <si>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</si>
  <si>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</si>
  <si>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</si>
  <si>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</si>
  <si>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</si>
  <si>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</si>
  <si>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</si>
  <si>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</si>
  <si>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</si>
  <si>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</si>
  <si>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</si>
  <si>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</si>
  <si>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</si>
  <si>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</si>
  <si>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</si>
  <si>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</si>
  <si>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</si>
  <si>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</si>
  <si>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</si>
  <si>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</si>
  <si>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</si>
  <si>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</si>
  <si>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</si>
  <si>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</si>
  <si>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</si>
  <si>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</si>
  <si>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</si>
  <si>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</si>
  <si>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</si>
  <si>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</si>
  <si>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</si>
  <si>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</si>
  <si>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</si>
  <si>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</si>
  <si>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</si>
  <si>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</si>
  <si>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</si>
  <si>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</si>
  <si>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</si>
  <si>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</si>
  <si>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</si>
  <si>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</si>
  <si>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</si>
  <si>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</si>
  <si>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</si>
  <si>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</si>
  <si>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</si>
  <si>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</si>
  <si>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</si>
  <si>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</si>
  <si>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</si>
  <si>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</si>
  <si>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</si>
  <si>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</si>
  <si>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</si>
  <si>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</si>
  <si>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</si>
  <si>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</si>
  <si>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</si>
  <si>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</si>
  <si>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</si>
  <si>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</si>
  <si>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</si>
  <si>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</si>
  <si>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</si>
  <si>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</si>
  <si>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</si>
  <si>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</si>
  <si>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</si>
  <si>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</si>
  <si>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</si>
  <si>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</si>
  <si>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</si>
  <si>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</si>
  <si>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</si>
  <si>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</si>
  <si>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</si>
  <si>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</si>
  <si>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</si>
  <si>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</si>
  <si>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</si>
  <si>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</si>
  <si>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</si>
  <si>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</si>
  <si>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</si>
  <si>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</si>
  <si>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</si>
  <si>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</si>
  <si>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</si>
  <si>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</si>
  <si>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</si>
  <si>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</si>
  <si>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</si>
  <si>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</si>
  <si>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</si>
  <si>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</si>
  <si>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</si>
  <si>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</si>
  <si>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</si>
  <si>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</si>
  <si>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</si>
  <si>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</si>
  <si>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</si>
  <si>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</si>
  <si>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</si>
  <si>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</si>
  <si>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</si>
  <si>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</si>
  <si>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</si>
  <si>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</si>
  <si>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</si>
  <si>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</si>
  <si>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</si>
  <si>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</si>
  <si>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</si>
  <si>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</si>
  <si>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</si>
  <si>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</si>
  <si>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</si>
  <si>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</si>
  <si>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</si>
  <si>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</si>
  <si>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</si>
  <si>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</si>
  <si>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</si>
  <si>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</si>
  <si>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</si>
  <si>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</si>
  <si>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</si>
  <si>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</si>
  <si>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</si>
  <si>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</si>
  <si>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</si>
  <si>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</si>
  <si>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</si>
  <si>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</si>
  <si>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</si>
  <si>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</si>
  <si>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</si>
  <si>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</si>
  <si>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</si>
  <si>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</si>
  <si>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</si>
  <si>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</si>
  <si>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</si>
  <si>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</si>
  <si>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</si>
  <si>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</si>
  <si>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</si>
  <si>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</si>
  <si>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</si>
  <si>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</si>
  <si>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</si>
  <si>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</si>
  <si>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</si>
  <si>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</si>
  <si>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</si>
  <si>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</si>
  <si>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</si>
  <si>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</si>
  <si>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</si>
  <si>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</si>
  <si>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</si>
  <si>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</si>
  <si>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</si>
  <si>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</si>
  <si>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</si>
  <si>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</si>
  <si>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</si>
  <si>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</si>
  <si>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</si>
  <si>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</si>
  <si>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</si>
  <si>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</si>
  <si>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</si>
  <si>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</si>
  <si>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</si>
  <si>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</si>
  <si>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</si>
  <si>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</si>
  <si>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</si>
  <si>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</si>
  <si>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</si>
  <si>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</si>
  <si>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</si>
  <si>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</si>
  <si>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</si>
  <si>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</si>
  <si>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</si>
  <si>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</si>
  <si>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</si>
  <si>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</si>
  <si>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</si>
  <si>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</si>
  <si>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</si>
  <si>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</si>
  <si>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</si>
  <si>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</si>
  <si>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</si>
  <si>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</si>
  <si>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</si>
  <si>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</si>
  <si>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</si>
  <si>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</si>
  <si>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</si>
  <si>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</si>
  <si>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</si>
  <si>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</si>
  <si>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</si>
  <si>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</si>
  <si>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</si>
  <si>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</si>
  <si>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</si>
  <si>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</si>
  <si>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</si>
  <si>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</si>
  <si>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</si>
  <si>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</si>
  <si>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</si>
  <si>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</si>
  <si>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</si>
  <si>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</si>
  <si>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</si>
  <si>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</si>
  <si>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</si>
  <si>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</si>
  <si>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</si>
  <si>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</si>
  <si>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</si>
  <si>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</si>
  <si>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</si>
  <si>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</si>
  <si>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</si>
  <si>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</si>
  <si>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</si>
  <si>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</si>
  <si>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</si>
  <si>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</si>
  <si>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</si>
  <si>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</si>
  <si>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</si>
  <si>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</si>
  <si>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</si>
  <si>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</si>
  <si>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</si>
  <si>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</si>
  <si>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</si>
  <si>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</si>
  <si>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</si>
  <si>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</si>
  <si>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</si>
  <si>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</si>
  <si>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</si>
  <si>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</si>
  <si>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</si>
  <si>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</si>
  <si>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</si>
  <si>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</si>
  <si>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</si>
  <si>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</si>
  <si>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</si>
  <si>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</si>
  <si>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</si>
  <si>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</si>
  <si>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</si>
  <si>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</si>
  <si>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</si>
  <si>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</si>
  <si>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</si>
  <si>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</si>
  <si>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</si>
  <si>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</si>
  <si>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</si>
  <si>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</si>
  <si>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</si>
  <si>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</si>
  <si>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</si>
  <si>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</si>
  <si>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</si>
  <si>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</si>
  <si>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</si>
  <si>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</si>
  <si>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</si>
  <si>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</si>
  <si>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</si>
  <si>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</si>
  <si>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</si>
  <si>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</si>
  <si>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</si>
  <si>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</si>
  <si>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</si>
  <si>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</si>
  <si>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</si>
  <si>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</si>
  <si>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</si>
  <si>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</si>
  <si>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</si>
  <si>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</si>
  <si>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</si>
  <si>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</si>
  <si>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</si>
  <si>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</si>
  <si>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</si>
  <si>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</si>
  <si>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</si>
  <si>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</si>
  <si>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</si>
  <si>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</si>
  <si>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</si>
  <si>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</si>
  <si>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</si>
  <si>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</si>
  <si>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</si>
  <si>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</si>
  <si>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</si>
  <si>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</si>
  <si>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</si>
  <si>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</si>
  <si>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</si>
  <si>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</si>
  <si>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</si>
  <si>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</si>
  <si>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</si>
  <si>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</si>
  <si>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</si>
  <si>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</si>
  <si>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</si>
  <si>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</si>
  <si>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</si>
  <si>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</si>
  <si>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</si>
  <si>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</si>
  <si>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</si>
  <si>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</si>
  <si>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</si>
  <si>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</si>
  <si>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</si>
  <si>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</si>
  <si>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</si>
  <si>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</si>
  <si>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</si>
  <si>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</si>
  <si>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</si>
  <si>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</si>
  <si>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</si>
  <si>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</si>
  <si>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</si>
  <si>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</si>
  <si>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</si>
  <si>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</si>
  <si>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</si>
  <si>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</si>
  <si>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</si>
  <si>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</si>
  <si>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</si>
  <si>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</si>
  <si>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</si>
  <si>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</si>
  <si>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</si>
  <si>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</si>
  <si>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</si>
  <si>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</si>
  <si>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</si>
  <si>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</si>
  <si>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</si>
  <si>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</si>
  <si>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</si>
  <si>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</si>
  <si>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</si>
  <si>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</si>
  <si>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</si>
  <si>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</si>
  <si>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</si>
  <si>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</si>
  <si>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</si>
  <si>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</si>
  <si>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</si>
  <si>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</si>
  <si>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</si>
  <si>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</si>
  <si>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</si>
  <si>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</si>
  <si>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</si>
  <si>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</si>
  <si>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</si>
  <si>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</si>
  <si>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</si>
  <si>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</si>
  <si>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</si>
  <si>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</si>
  <si>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</si>
  <si>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</si>
  <si>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</si>
  <si>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</si>
  <si>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</si>
  <si>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</si>
  <si>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</si>
  <si>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</si>
  <si>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</si>
  <si>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</si>
  <si>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</si>
  <si>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</si>
  <si>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</si>
  <si>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</si>
  <si>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</si>
  <si>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</si>
  <si>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</si>
  <si>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</si>
  <si>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</si>
  <si>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</si>
  <si>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</si>
  <si>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</si>
  <si>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</si>
  <si>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</si>
  <si>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</si>
  <si>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</si>
  <si>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</si>
  <si>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</si>
  <si>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</si>
  <si>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</si>
  <si>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</si>
  <si>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</si>
  <si>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</si>
  <si>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</si>
  <si>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</si>
  <si>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</si>
  <si>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</si>
  <si>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</si>
  <si>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</si>
  <si>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</si>
  <si>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</si>
  <si>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</si>
  <si>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</si>
  <si>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</si>
  <si>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</si>
  <si>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</si>
  <si>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</si>
  <si>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</si>
  <si>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</si>
  <si>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</si>
  <si>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</si>
  <si>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</si>
  <si>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</si>
  <si>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</si>
  <si>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</si>
  <si>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</si>
  <si>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</si>
  <si>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</si>
  <si>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</si>
  <si>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</si>
  <si>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</si>
  <si>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</si>
  <si>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</si>
  <si>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</si>
  <si>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</si>
  <si>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</si>
  <si>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</si>
  <si>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</si>
  <si>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</si>
  <si>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</si>
  <si>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</si>
  <si>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</si>
  <si>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</si>
  <si>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</si>
  <si>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</si>
  <si>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</si>
  <si>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</si>
  <si>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</si>
  <si>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</si>
  <si>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</si>
  <si>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</si>
  <si>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</si>
  <si>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</si>
  <si>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</si>
  <si>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</si>
  <si>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</si>
  <si>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</si>
  <si>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</si>
  <si>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</si>
  <si>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</si>
  <si>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</si>
  <si>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</si>
  <si>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</si>
  <si>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</si>
  <si>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</si>
  <si>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</si>
  <si>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</si>
  <si>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</si>
  <si>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</si>
  <si>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</si>
  <si>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</si>
  <si>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</si>
  <si>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</si>
  <si>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</si>
  <si>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</si>
  <si>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</si>
  <si>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</si>
  <si>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</si>
  <si>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</si>
  <si>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</si>
  <si>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</si>
  <si>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</si>
  <si>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</si>
  <si>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</si>
  <si>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</si>
  <si>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</si>
  <si>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</si>
  <si>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</si>
  <si>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</si>
  <si>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</si>
  <si>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</si>
  <si>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</si>
  <si>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</si>
  <si>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</si>
  <si>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</si>
  <si>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</si>
  <si>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</si>
  <si>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</si>
  <si>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</si>
  <si>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</si>
  <si>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</si>
  <si>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</si>
  <si>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</si>
  <si>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</si>
  <si>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</si>
  <si>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</si>
  <si>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</si>
  <si>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</si>
  <si>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</si>
  <si>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</si>
  <si>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</si>
  <si>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</si>
  <si>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</si>
  <si>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</si>
  <si>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</si>
  <si>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</si>
  <si>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</si>
  <si>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</si>
  <si>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</si>
  <si>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</si>
  <si>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</si>
  <si>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</si>
  <si>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</si>
  <si>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</si>
  <si>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</si>
  <si>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</si>
  <si>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</si>
  <si>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</si>
  <si>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</si>
  <si>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</si>
  <si>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</si>
  <si>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</si>
  <si>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</si>
  <si>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</si>
  <si>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</si>
  <si>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</si>
  <si>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</si>
  <si>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</si>
  <si>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</si>
  <si>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</si>
  <si>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</si>
  <si>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</si>
  <si>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</si>
  <si>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</si>
  <si>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</si>
  <si>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</si>
  <si>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</si>
  <si>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</si>
  <si>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</si>
  <si>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</si>
  <si>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</si>
  <si>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</si>
  <si>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</si>
  <si>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</si>
  <si>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</si>
  <si>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</si>
  <si>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</si>
  <si>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</si>
  <si>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</si>
  <si>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</si>
  <si>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</si>
  <si>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</si>
  <si>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</si>
  <si>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</si>
  <si>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</si>
  <si>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</si>
  <si>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</si>
  <si>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</si>
  <si>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</si>
  <si>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</si>
  <si>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</si>
  <si>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</si>
  <si>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</si>
  <si>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</si>
  <si>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</si>
  <si>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</si>
  <si>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</si>
  <si>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</si>
  <si>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</si>
  <si>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</si>
  <si>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</si>
  <si>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</si>
  <si>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</si>
  <si>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</si>
  <si>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</si>
  <si>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</si>
  <si>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</si>
  <si>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</si>
  <si>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</si>
  <si>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</si>
  <si>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</si>
  <si>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</si>
  <si>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</si>
  <si>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</si>
  <si>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</si>
  <si>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</si>
  <si>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</si>
  <si>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</si>
  <si>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</si>
  <si>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</si>
  <si>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</si>
  <si>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</si>
  <si>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</si>
  <si>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</si>
  <si>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</si>
  <si>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</si>
  <si>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</si>
  <si>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</si>
  <si>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</si>
  <si>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</si>
  <si>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</si>
  <si>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</si>
  <si>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</si>
  <si>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</si>
  <si>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</si>
  <si>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</si>
  <si>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</si>
  <si>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</si>
  <si>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</si>
  <si>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</si>
  <si>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</si>
  <si>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</si>
  <si>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</si>
  <si>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</si>
  <si>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</si>
  <si>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</si>
  <si>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</si>
  <si>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</si>
  <si>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</si>
  <si>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</si>
  <si>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</si>
  <si>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</si>
  <si>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</si>
  <si>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</si>
  <si>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</si>
  <si>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</si>
  <si>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</si>
  <si>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</si>
  <si>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</si>
  <si>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</si>
  <si>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</si>
  <si>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</si>
  <si>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</si>
  <si>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</si>
  <si>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</si>
  <si>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</si>
  <si>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</si>
  <si>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</si>
  <si>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</si>
  <si>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</si>
  <si>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</si>
  <si>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</si>
  <si>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</si>
  <si>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</si>
  <si>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</si>
  <si>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</si>
  <si>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</si>
  <si>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</si>
  <si>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</si>
  <si>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</si>
  <si>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</si>
  <si>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</si>
  <si>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</si>
  <si>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</si>
  <si>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</si>
  <si>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</si>
  <si>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</si>
  <si>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</si>
  <si>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</si>
  <si>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</si>
  <si>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</si>
  <si>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</si>
  <si>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</si>
  <si>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</si>
  <si>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</si>
  <si>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</si>
  <si>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</si>
  <si>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</si>
  <si>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</si>
  <si>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</si>
  <si>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</si>
  <si>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</si>
  <si>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</si>
  <si>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</si>
  <si>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</si>
  <si>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</si>
  <si>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</si>
  <si>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</si>
  <si>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</si>
  <si>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</si>
  <si>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</si>
  <si>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</si>
  <si>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</si>
  <si>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</si>
  <si>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</si>
  <si>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</si>
  <si>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</si>
  <si>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</si>
  <si>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</si>
  <si>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</si>
  <si>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</si>
  <si>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</si>
  <si>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</si>
  <si>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</si>
  <si>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</si>
  <si>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</si>
  <si>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</si>
  <si>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</si>
  <si>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</si>
  <si>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</si>
  <si>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</si>
  <si>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</si>
  <si>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</si>
  <si>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</si>
  <si>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</si>
  <si>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</si>
  <si>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</si>
  <si>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</si>
  <si>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</si>
  <si>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</si>
  <si>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</si>
  <si>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</si>
  <si>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</si>
  <si>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</si>
  <si>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</si>
  <si>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</si>
  <si>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</si>
  <si>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</si>
  <si>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</si>
  <si>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</si>
  <si>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</si>
  <si>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</si>
  <si>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</si>
  <si>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</si>
  <si>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</si>
  <si>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</si>
  <si>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</si>
  <si>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</si>
  <si>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</si>
  <si>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</si>
  <si>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</si>
  <si>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</si>
  <si>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</si>
  <si>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</si>
  <si>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</si>
  <si>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</si>
  <si>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</si>
  <si>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</si>
  <si>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</si>
  <si>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</si>
  <si>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</si>
  <si>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</si>
  <si>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</si>
  <si>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</si>
  <si>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</si>
  <si>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</si>
  <si>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</si>
  <si>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</si>
  <si>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</si>
  <si>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</si>
  <si>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</si>
  <si>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</si>
  <si>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</si>
  <si>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</si>
  <si>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</si>
  <si>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</si>
  <si>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</si>
  <si>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</si>
  <si>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</si>
  <si>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</si>
  <si>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</si>
  <si>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</si>
  <si>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</si>
  <si>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</si>
  <si>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</si>
  <si>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</si>
  <si>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</si>
  <si>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</si>
  <si>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</si>
  <si>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</si>
  <si>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</si>
  <si>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</si>
  <si>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</si>
  <si>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</si>
  <si>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</si>
  <si>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</si>
  <si>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</si>
  <si>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</si>
  <si>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</si>
  <si>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</si>
  <si>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</si>
  <si>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</si>
  <si>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</si>
  <si>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</si>
  <si>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</si>
  <si>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</si>
  <si>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</si>
  <si>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</si>
  <si>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</si>
  <si>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</si>
  <si>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</si>
  <si>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</si>
  <si>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</si>
  <si>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</si>
  <si>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</si>
  <si>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</si>
  <si>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</si>
  <si>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</si>
  <si>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</si>
  <si>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</si>
  <si>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</si>
  <si>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</si>
  <si>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</si>
  <si>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</si>
  <si>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</si>
  <si>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</si>
  <si>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</si>
  <si>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</si>
  <si>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</si>
  <si>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</si>
  <si>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</si>
  <si>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</si>
  <si>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</si>
  <si>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</si>
  <si>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</si>
  <si>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</si>
  <si>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</si>
  <si>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</si>
  <si>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</si>
  <si>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</si>
  <si>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</si>
  <si>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</si>
  <si>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</si>
  <si>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</si>
  <si>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</si>
  <si>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</si>
  <si>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</si>
  <si>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</si>
  <si>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</si>
  <si>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</si>
  <si>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</si>
  <si>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</si>
  <si>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</si>
  <si>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</si>
  <si>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</si>
  <si>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</si>
  <si>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</si>
  <si>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</si>
  <si>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</si>
  <si>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</si>
  <si>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</si>
  <si>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</si>
  <si>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</si>
  <si>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</si>
  <si>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</si>
  <si>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</si>
  <si>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</si>
  <si>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</si>
  <si>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</si>
  <si>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</si>
  <si>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</si>
  <si>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</si>
  <si>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</si>
  <si>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</si>
  <si>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</si>
  <si>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</si>
  <si>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</si>
  <si>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</si>
  <si>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</si>
  <si>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</si>
  <si>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</si>
  <si>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</si>
  <si>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</si>
  <si>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</si>
  <si>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</si>
  <si>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</si>
  <si>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</si>
  <si>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</si>
  <si>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</si>
  <si>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</si>
  <si>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</si>
  <si>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</si>
  <si>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</si>
  <si>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</si>
  <si>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</si>
  <si>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</si>
  <si>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</si>
  <si>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</si>
  <si>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</si>
  <si>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</si>
  <si>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</si>
  <si>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</si>
  <si>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</si>
  <si>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</si>
  <si>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</si>
  <si>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</si>
  <si>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</si>
  <si>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</si>
  <si>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</si>
  <si>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</si>
  <si>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</si>
  <si>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</si>
  <si>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</si>
  <si>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</si>
  <si>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</si>
  <si>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</si>
  <si>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</si>
  <si>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</si>
  <si>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</si>
  <si>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</si>
  <si>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</si>
  <si>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</si>
  <si>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</si>
  <si>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</si>
  <si>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</si>
  <si>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</si>
  <si>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</si>
  <si>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</si>
  <si>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</si>
  <si>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</si>
  <si>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</si>
  <si>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</si>
  <si>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</si>
  <si>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</si>
  <si>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</si>
  <si>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</si>
  <si>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</si>
  <si>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</si>
  <si>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</si>
  <si>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</si>
  <si>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</si>
  <si>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</si>
  <si>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</si>
  <si>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</si>
  <si>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</si>
  <si>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</si>
  <si>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</si>
  <si>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</si>
  <si>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</si>
  <si>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</si>
  <si>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</si>
  <si>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</si>
  <si>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</si>
  <si>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</si>
  <si>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</si>
  <si>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</si>
  <si>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</si>
  <si>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</si>
  <si>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</si>
  <si>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</si>
  <si>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</si>
  <si>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</si>
  <si>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</si>
  <si>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</si>
  <si>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</si>
  <si>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</si>
  <si>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</si>
  <si>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</si>
  <si>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</si>
  <si>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</si>
  <si>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</si>
  <si>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</si>
  <si>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</si>
  <si>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</si>
  <si>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</si>
  <si>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</si>
  <si>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</si>
  <si>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</si>
  <si>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</si>
  <si>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</si>
  <si>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</si>
  <si>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</si>
  <si>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</si>
  <si>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</si>
  <si>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</si>
  <si>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</si>
  <si>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</si>
  <si>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</si>
  <si>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</si>
  <si>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</si>
  <si>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</si>
  <si>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</si>
  <si>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</si>
  <si>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</si>
  <si>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</si>
  <si>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</si>
  <si>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</si>
  <si>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</si>
  <si>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</si>
  <si>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</si>
  <si>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</si>
  <si>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</si>
  <si>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</si>
  <si>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</si>
  <si>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</si>
  <si>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</si>
  <si>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</si>
  <si>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</si>
  <si>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</si>
  <si>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</si>
  <si>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</si>
  <si>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</si>
  <si>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</si>
  <si>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</si>
  <si>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</si>
  <si>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</si>
  <si>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</si>
  <si>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</si>
  <si>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</si>
  <si>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</si>
  <si>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</si>
  <si>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</si>
  <si>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</si>
  <si>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</si>
  <si>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</si>
  <si>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</si>
  <si>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</si>
  <si>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</si>
  <si>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</si>
  <si>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</si>
  <si>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</si>
  <si>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</si>
  <si>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</si>
  <si>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</si>
  <si>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</si>
  <si>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</si>
  <si>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</si>
  <si>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</si>
  <si>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</si>
  <si>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</si>
  <si>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</si>
  <si>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</si>
  <si>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</si>
  <si>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</si>
  <si>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</si>
  <si>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</si>
  <si>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</si>
  <si>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</si>
  <si>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</si>
  <si>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</si>
  <si>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</si>
  <si>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</si>
  <si>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</si>
  <si>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</si>
  <si>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</si>
  <si>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</si>
  <si>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</si>
  <si>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</si>
  <si>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</si>
  <si>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</si>
  <si>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</si>
  <si>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</si>
  <si>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</si>
  <si>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</si>
  <si>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</si>
  <si>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</si>
  <si>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</si>
  <si>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</si>
  <si>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</si>
  <si>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</si>
  <si>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</si>
  <si>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</si>
  <si>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</si>
  <si>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</si>
  <si>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</si>
  <si>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</si>
  <si>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</si>
  <si>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</si>
  <si>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</si>
  <si>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</si>
  <si>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</si>
  <si>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</si>
  <si>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</si>
  <si>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</si>
  <si>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</si>
  <si>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</si>
  <si>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</si>
  <si>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</si>
  <si>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</si>
  <si>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</si>
  <si>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</si>
  <si>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</si>
  <si>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</si>
  <si>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</si>
  <si>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</si>
  <si>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</si>
  <si>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</si>
  <si>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</si>
  <si>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</si>
  <si>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</si>
  <si>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</si>
  <si>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</si>
  <si>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</si>
  <si>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</si>
  <si>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</si>
  <si>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</si>
  <si>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</si>
  <si>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</si>
  <si>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</si>
  <si>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</si>
  <si>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</si>
  <si>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</si>
  <si>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</si>
  <si>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</si>
  <si>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</si>
  <si>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</si>
  <si>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</si>
  <si>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</si>
  <si>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</si>
  <si>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</si>
  <si>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</si>
  <si>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</si>
  <si>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</si>
  <si>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</si>
  <si>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</si>
  <si>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</si>
  <si>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</si>
  <si>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</si>
  <si>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</si>
  <si>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</si>
  <si>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</si>
  <si>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</si>
  <si>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</si>
  <si>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</si>
  <si>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</si>
  <si>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</si>
  <si>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</si>
  <si>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</si>
  <si>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</si>
  <si>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</si>
  <si>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</si>
  <si>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</si>
  <si>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</si>
  <si>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</si>
  <si>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</si>
  <si>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</si>
  <si>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</si>
  <si>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</si>
  <si>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</si>
  <si>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</si>
  <si>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</si>
  <si>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</si>
  <si>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</si>
  <si>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</si>
  <si>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</si>
  <si>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</si>
  <si>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</si>
  <si>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</si>
  <si>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</si>
  <si>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</si>
  <si>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</si>
  <si>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</si>
  <si>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</si>
  <si>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</si>
  <si>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</si>
  <si>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</si>
  <si>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</si>
  <si>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</si>
  <si>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</si>
  <si>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</si>
  <si>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</si>
  <si>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</si>
  <si>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</si>
  <si>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</si>
  <si>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</si>
  <si>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</si>
  <si>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</si>
  <si>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</si>
  <si>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</si>
  <si>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</si>
  <si>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</si>
  <si>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</si>
  <si>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</si>
  <si>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</si>
  <si>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</si>
  <si>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</si>
  <si>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</si>
  <si>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</si>
  <si>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</si>
  <si>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</si>
  <si>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</si>
  <si>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</si>
  <si>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</si>
  <si>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</si>
  <si>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</si>
  <si>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</si>
  <si>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</si>
  <si>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</si>
  <si>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</si>
  <si>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</si>
  <si>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</si>
  <si>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</si>
  <si>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</si>
  <si>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</si>
  <si>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</si>
  <si>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</si>
  <si>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</si>
  <si>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</si>
  <si>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</si>
  <si>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</si>
  <si>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</si>
  <si>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</si>
  <si>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</si>
  <si>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</si>
  <si>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</si>
  <si>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</si>
  <si>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</si>
  <si>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</si>
  <si>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</si>
  <si>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</si>
  <si>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</si>
  <si>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</si>
  <si>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</si>
  <si>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</si>
  <si>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</si>
  <si>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</si>
  <si>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</si>
  <si>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</si>
  <si>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</si>
  <si>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</si>
  <si>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</si>
  <si>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</si>
  <si>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</si>
  <si>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</si>
  <si>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</si>
  <si>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</si>
  <si>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</si>
  <si>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</si>
  <si>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</si>
  <si>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</si>
  <si>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</si>
  <si>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</si>
  <si>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</si>
  <si>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</si>
  <si>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</si>
  <si>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</si>
  <si>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</si>
  <si>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</si>
  <si>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</si>
  <si>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</si>
  <si>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</si>
  <si>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</si>
  <si>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</si>
  <si>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</si>
  <si>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</si>
  <si>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</si>
  <si>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</si>
  <si>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</si>
  <si>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</si>
  <si>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</si>
  <si>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</si>
  <si>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</si>
  <si>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</si>
  <si>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</si>
  <si>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</si>
  <si>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</si>
  <si>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</si>
  <si>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</si>
  <si>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</si>
  <si>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</si>
  <si>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</si>
  <si>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</si>
  <si>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</si>
  <si>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</si>
  <si>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</si>
  <si>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</si>
  <si>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</si>
  <si>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</si>
  <si>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</si>
  <si>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</si>
  <si>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</si>
  <si>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</si>
  <si>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</si>
  <si>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</si>
  <si>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</si>
  <si>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</si>
  <si>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</si>
  <si>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</si>
  <si>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</si>
  <si>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</si>
  <si>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</si>
  <si>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</si>
  <si>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</si>
  <si>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</si>
  <si>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</si>
  <si>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</si>
  <si>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</si>
  <si>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</si>
  <si>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</si>
  <si>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</si>
  <si>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</si>
  <si>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</si>
  <si>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</si>
  <si>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</si>
  <si>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</si>
  <si>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</si>
  <si>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</si>
  <si>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</si>
  <si>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</si>
  <si>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</si>
  <si>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</si>
  <si>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</si>
  <si>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</si>
  <si>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</si>
  <si>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</si>
  <si>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</si>
  <si>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</si>
  <si>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</si>
  <si>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</si>
  <si>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</si>
  <si>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</si>
  <si>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</si>
  <si>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</si>
  <si>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</si>
  <si>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</si>
  <si>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</si>
  <si>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</si>
  <si>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</si>
  <si>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</si>
  <si>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</si>
  <si>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</si>
  <si>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</si>
  <si>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</si>
  <si>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</si>
  <si>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</si>
  <si>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</si>
  <si>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</si>
  <si>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</si>
  <si>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</si>
  <si>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</si>
  <si>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</si>
  <si>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</si>
  <si>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</si>
  <si>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</si>
  <si>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</si>
  <si>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</si>
  <si>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</si>
  <si>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</si>
  <si>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</si>
  <si>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</si>
  <si>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</si>
  <si>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</si>
  <si>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</si>
  <si>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</si>
  <si>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</si>
  <si>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</si>
  <si>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</si>
  <si>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</si>
  <si>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</si>
  <si>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</si>
  <si>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</si>
  <si>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</si>
  <si>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</si>
  <si>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</si>
  <si>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</si>
  <si>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</si>
  <si>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</si>
  <si>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</si>
  <si>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</si>
  <si>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</si>
  <si>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</si>
  <si>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</si>
  <si>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</si>
  <si>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</si>
  <si>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</si>
  <si>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</si>
  <si>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</si>
  <si>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</si>
  <si>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</si>
  <si>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</si>
  <si>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</si>
  <si>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</si>
  <si>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</si>
  <si>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</si>
  <si>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</si>
  <si>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</si>
  <si>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</si>
  <si>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</si>
  <si>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</si>
  <si>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</si>
  <si>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</si>
  <si>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</si>
  <si>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</si>
  <si>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</si>
  <si>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</si>
  <si>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</si>
  <si>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</si>
  <si>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</si>
  <si>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</si>
  <si>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</si>
  <si>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</si>
  <si>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</si>
  <si>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</si>
  <si>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</si>
  <si>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</si>
  <si>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</si>
  <si>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</si>
  <si>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</si>
  <si>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</si>
  <si>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</si>
  <si>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</si>
  <si>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</si>
  <si>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</si>
  <si>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</si>
  <si>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</si>
  <si>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</si>
  <si>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</si>
  <si>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</si>
  <si>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</si>
  <si>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</si>
  <si>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</si>
  <si>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</si>
  <si>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</si>
  <si>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</si>
  <si>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</si>
  <si>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</si>
  <si>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</si>
  <si>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</si>
  <si>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</si>
  <si>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</si>
  <si>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</si>
  <si>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</si>
  <si>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</si>
  <si>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</si>
  <si>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</si>
  <si>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</si>
  <si>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</si>
  <si>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</si>
  <si>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</si>
  <si>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</si>
  <si>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</si>
  <si>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</si>
  <si>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</si>
  <si>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</si>
  <si>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</si>
  <si>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</si>
  <si>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</si>
  <si>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</si>
  <si>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</si>
  <si>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</si>
  <si>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</si>
  <si>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</si>
  <si>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</si>
  <si>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</si>
  <si>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</si>
  <si>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</si>
  <si>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</si>
  <si>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</si>
  <si>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</si>
  <si>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</si>
  <si>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</si>
  <si>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</si>
  <si>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</si>
  <si>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</si>
  <si>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</si>
  <si>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</si>
  <si>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</si>
  <si>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</si>
  <si>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</si>
  <si>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</si>
  <si>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</si>
  <si>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</si>
  <si>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</si>
  <si>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</si>
  <si>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</si>
  <si>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</si>
  <si>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</si>
  <si>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</si>
  <si>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</si>
  <si>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</si>
  <si>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</si>
  <si>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</si>
  <si>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</si>
  <si>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</si>
  <si>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</si>
  <si>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</si>
  <si>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</si>
  <si>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</si>
  <si>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</si>
  <si>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</si>
  <si>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</si>
  <si>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</si>
  <si>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</si>
  <si>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</si>
  <si>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</si>
  <si>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</si>
  <si>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</si>
  <si>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</si>
  <si>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</si>
  <si>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</si>
  <si>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</si>
  <si>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</si>
  <si>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</si>
  <si>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</si>
  <si>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</si>
  <si>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</si>
  <si>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</si>
  <si>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</si>
  <si>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</si>
  <si>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</si>
  <si>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</si>
  <si>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</si>
  <si>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</si>
  <si>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</si>
  <si>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</si>
  <si>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</si>
  <si>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</si>
  <si>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</si>
  <si>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</si>
  <si>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</si>
  <si>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</si>
  <si>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</si>
  <si>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</si>
  <si>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</si>
  <si>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</si>
  <si>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</si>
  <si>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</si>
  <si>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</si>
  <si>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</si>
  <si>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</si>
  <si>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</si>
  <si>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</si>
  <si>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</si>
  <si>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</si>
  <si>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</si>
  <si>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</si>
  <si>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</si>
  <si>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</si>
  <si>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</si>
  <si>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</si>
  <si>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</si>
  <si>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</si>
  <si>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</si>
  <si>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</si>
  <si>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</si>
  <si>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</si>
  <si>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</si>
  <si>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</si>
  <si>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</si>
  <si>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</si>
  <si>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</si>
  <si>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</si>
  <si>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</si>
  <si>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</si>
  <si>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</si>
  <si>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</si>
  <si>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</si>
  <si>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</si>
  <si>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</si>
  <si>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</si>
  <si>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</si>
  <si>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</si>
  <si>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</si>
  <si>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</si>
  <si>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</si>
  <si>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</si>
  <si>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</si>
  <si>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</si>
  <si>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</si>
  <si>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</si>
  <si>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</si>
  <si>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</si>
  <si>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</si>
  <si>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</si>
  <si>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</si>
  <si>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</si>
  <si>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</si>
  <si>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</si>
  <si>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</si>
  <si>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</si>
  <si>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</si>
  <si>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</si>
  <si>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</si>
  <si>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</si>
  <si>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</si>
  <si>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</si>
  <si>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</si>
  <si>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</si>
  <si>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</si>
  <si>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</si>
  <si>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</si>
  <si>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</si>
  <si>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</si>
  <si>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</si>
  <si>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</si>
  <si>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</si>
  <si>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</si>
  <si>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</si>
  <si>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</si>
  <si>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</si>
  <si>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</si>
  <si>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</si>
  <si>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</si>
  <si>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</si>
  <si>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</si>
  <si>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</si>
  <si>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</si>
  <si>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</si>
  <si>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</si>
  <si>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</si>
  <si>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</si>
  <si>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</si>
  <si>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</si>
  <si>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</si>
  <si>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</si>
  <si>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</si>
  <si>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</si>
  <si>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</si>
  <si>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</si>
  <si>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</si>
  <si>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</si>
  <si>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</si>
  <si>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</si>
  <si>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</si>
  <si>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</si>
  <si>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</si>
  <si>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</si>
  <si>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</si>
  <si>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</si>
  <si>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</si>
  <si>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</si>
  <si>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</si>
  <si>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</si>
  <si>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</si>
  <si>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</si>
  <si>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</si>
  <si>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</si>
  <si>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</si>
  <si>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</si>
  <si>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</si>
  <si>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</si>
  <si>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</si>
  <si>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</si>
  <si>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</si>
  <si>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</si>
  <si>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</si>
  <si>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</si>
  <si>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</si>
  <si>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</si>
  <si>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</si>
  <si>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</si>
  <si>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</si>
  <si>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</si>
  <si>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</si>
  <si>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</si>
  <si>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</si>
  <si>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</si>
  <si>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</si>
  <si>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</si>
  <si>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</si>
  <si>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</si>
  <si>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</si>
  <si>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</si>
  <si>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</si>
  <si>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</si>
  <si>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</si>
  <si>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</si>
  <si>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</si>
  <si>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</si>
  <si>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</si>
  <si>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</si>
  <si>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</si>
  <si>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</si>
  <si>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</si>
  <si>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</si>
  <si>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</si>
  <si>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</si>
  <si>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</si>
  <si>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</si>
  <si>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</si>
  <si>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</si>
  <si>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</si>
  <si>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</si>
  <si>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</si>
  <si>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</si>
  <si>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</si>
  <si>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</si>
  <si>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</si>
  <si>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</si>
  <si>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</si>
  <si>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</si>
  <si>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</si>
  <si>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</si>
  <si>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</si>
  <si>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</si>
  <si>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</si>
  <si>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</si>
  <si>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</si>
  <si>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</si>
  <si>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</si>
  <si>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</si>
  <si>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</si>
  <si>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</si>
  <si>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</si>
  <si>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</si>
  <si>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</si>
  <si>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</si>
  <si>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</si>
  <si>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</si>
  <si>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</si>
  <si>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</si>
  <si>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</si>
  <si>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</si>
  <si>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</si>
  <si>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</si>
  <si>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</si>
  <si>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</si>
  <si>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</si>
  <si>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</si>
  <si>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</si>
  <si>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</si>
  <si>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</si>
  <si>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</si>
  <si>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</si>
  <si>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</si>
  <si>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</si>
  <si>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</si>
  <si>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</si>
  <si>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</si>
  <si>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</si>
  <si>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</si>
  <si>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</si>
  <si>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</si>
  <si>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</si>
  <si>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</si>
  <si>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</si>
  <si>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</si>
  <si>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</si>
  <si>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</si>
  <si>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</si>
  <si>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</si>
  <si>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</si>
  <si>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</si>
  <si>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</si>
  <si>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</si>
  <si>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</si>
  <si>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</si>
  <si>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</si>
  <si>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</si>
  <si>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</si>
  <si>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</si>
  <si>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</si>
  <si>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</si>
  <si>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</si>
  <si>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</si>
  <si>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</si>
  <si>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</si>
  <si>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</si>
  <si>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</si>
  <si>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</si>
  <si>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</si>
  <si>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</si>
  <si>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</si>
  <si>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</si>
  <si>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</si>
  <si>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</si>
  <si>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</si>
  <si>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</si>
  <si>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</si>
  <si>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</si>
  <si>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</si>
  <si>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</si>
  <si>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</si>
  <si>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</si>
  <si>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</si>
  <si>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</si>
  <si>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</si>
  <si>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</si>
  <si>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</si>
  <si>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</si>
  <si>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</si>
  <si>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</si>
  <si>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</si>
  <si>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</si>
  <si>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</si>
  <si>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</si>
  <si>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</si>
  <si>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</si>
  <si>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</si>
  <si>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</si>
  <si>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</si>
  <si>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</si>
  <si>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</si>
  <si>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</si>
  <si>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</si>
  <si>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</si>
  <si>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</si>
  <si>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</si>
  <si>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</si>
  <si>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</si>
  <si>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</si>
  <si>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</si>
  <si>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</si>
  <si>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</si>
  <si>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</si>
  <si>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</si>
  <si>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</si>
  <si>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</si>
  <si>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</si>
  <si>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</si>
  <si>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</si>
  <si>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</si>
  <si>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</si>
  <si>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</si>
  <si>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</si>
  <si>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</si>
  <si>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</si>
  <si>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</si>
  <si>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</si>
  <si>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</si>
  <si>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</si>
  <si>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</si>
  <si>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</si>
  <si>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</si>
  <si>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</si>
  <si>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</si>
  <si>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</si>
  <si>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</si>
  <si>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</si>
  <si>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</si>
  <si>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</si>
  <si>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</si>
  <si>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</si>
  <si>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</si>
  <si>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</si>
  <si>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</si>
  <si>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</si>
  <si>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</si>
  <si>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</si>
  <si>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</si>
  <si>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</si>
  <si>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</si>
  <si>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</si>
  <si>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</si>
  <si>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</si>
  <si>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</si>
  <si>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</si>
  <si>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</si>
  <si>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</si>
  <si>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</si>
  <si>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</si>
  <si>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</si>
  <si>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</si>
  <si>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</si>
  <si>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</si>
  <si>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</si>
  <si>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</si>
  <si>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</si>
  <si>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</si>
  <si>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</si>
  <si>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</si>
  <si>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</si>
  <si>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</si>
  <si>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</si>
  <si>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</si>
  <si>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</si>
  <si>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</si>
  <si>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</si>
  <si>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</si>
  <si>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</si>
  <si>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</si>
  <si>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</si>
  <si>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</si>
  <si>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</si>
  <si>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</si>
  <si>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</si>
  <si>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</si>
  <si>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</si>
  <si>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</si>
  <si>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</si>
  <si>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</si>
  <si>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</si>
  <si>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</si>
  <si>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</si>
  <si>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</si>
  <si>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</si>
  <si>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</si>
  <si>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</si>
  <si>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</si>
  <si>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</si>
  <si>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</si>
  <si>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</si>
  <si>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</si>
  <si>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</si>
  <si>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</si>
  <si>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</si>
  <si>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</si>
  <si>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</si>
  <si>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</si>
  <si>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</si>
  <si>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</si>
  <si>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</si>
  <si>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</si>
  <si>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</si>
  <si>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</si>
  <si>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</si>
  <si>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</si>
  <si>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</si>
  <si>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</si>
  <si>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</si>
  <si>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</si>
  <si>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</si>
  <si>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</si>
  <si>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</si>
  <si>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</si>
  <si>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</si>
  <si>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</si>
  <si>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</si>
  <si>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</si>
  <si>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</si>
  <si>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</si>
  <si>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</si>
  <si>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</si>
  <si>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</si>
  <si>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</si>
  <si>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</si>
  <si>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</si>
  <si>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</si>
  <si>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</si>
  <si>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</si>
  <si>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</si>
  <si>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</si>
  <si>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</si>
  <si>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</si>
  <si>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</si>
  <si>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</si>
  <si>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</si>
  <si>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</si>
  <si>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</si>
  <si>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</si>
  <si>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</si>
  <si>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</si>
  <si>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</si>
  <si>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</si>
  <si>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</si>
  <si>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</si>
  <si>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</si>
  <si>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</si>
  <si>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</si>
  <si>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</si>
  <si>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</si>
  <si>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</si>
  <si>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</si>
  <si>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</si>
  <si>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</si>
  <si>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</si>
  <si>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</si>
  <si>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</si>
  <si>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</si>
  <si>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</si>
  <si>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</si>
  <si>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</si>
  <si>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</si>
  <si>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</si>
  <si>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</si>
  <si>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</si>
  <si>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</si>
  <si>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</si>
  <si>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</si>
  <si>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</si>
  <si>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</si>
  <si>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</si>
  <si>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</si>
  <si>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</si>
  <si>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</si>
  <si>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</si>
  <si>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</si>
  <si>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</si>
  <si>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</si>
  <si>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</si>
  <si>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</si>
  <si>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</si>
  <si>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</si>
  <si>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</si>
  <si>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</si>
  <si>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</si>
  <si>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</si>
  <si>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</si>
  <si>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</si>
  <si>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</si>
  <si>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</si>
  <si>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</si>
  <si>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</si>
  <si>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</si>
  <si>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</si>
  <si>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</si>
  <si>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</si>
  <si>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</si>
  <si>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</si>
  <si>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</si>
  <si>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</si>
  <si>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</si>
  <si>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</si>
  <si>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</si>
  <si>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</si>
  <si>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</si>
  <si>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</si>
  <si>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</si>
  <si>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</si>
  <si>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</si>
  <si>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</si>
  <si>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</si>
  <si>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</si>
  <si>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</si>
  <si>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</si>
  <si>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</si>
  <si>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</si>
  <si>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</si>
  <si>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</si>
  <si>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</si>
  <si>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</si>
  <si>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</si>
  <si>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</si>
  <si>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</si>
  <si>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</si>
  <si>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</si>
  <si>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</si>
  <si>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</si>
  <si>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</si>
  <si>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</si>
  <si>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</si>
  <si>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</si>
  <si>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</si>
  <si>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</si>
  <si>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</si>
  <si>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</si>
  <si>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</si>
  <si>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</si>
  <si>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</si>
  <si>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</si>
  <si>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</si>
  <si>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</si>
  <si>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</si>
  <si>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</si>
  <si>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</si>
  <si>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</si>
  <si>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</si>
  <si>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</si>
  <si>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</si>
  <si>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</si>
  <si>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</si>
  <si>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</si>
  <si>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</si>
  <si>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</si>
  <si>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</si>
  <si>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</si>
  <si>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</si>
  <si>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</si>
  <si>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</si>
  <si>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</si>
  <si>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</si>
  <si>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</si>
  <si>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</si>
  <si>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</si>
  <si>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</si>
  <si>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</si>
  <si>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</si>
  <si>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</si>
  <si>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</si>
  <si>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</si>
  <si>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</si>
  <si>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</si>
  <si>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</si>
  <si>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</si>
  <si>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</si>
  <si>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</si>
  <si>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</si>
  <si>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</si>
  <si>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</si>
  <si>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</si>
  <si>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</si>
  <si>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</si>
  <si>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</si>
  <si>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</si>
  <si>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</si>
  <si>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</si>
  <si>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</si>
  <si>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</si>
  <si>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</si>
  <si>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</si>
  <si>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</si>
  <si>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</si>
  <si>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</si>
  <si>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</si>
  <si>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</si>
  <si>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</si>
  <si>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</si>
  <si>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</si>
  <si>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</si>
  <si>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</si>
  <si>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</si>
  <si>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</si>
  <si>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</si>
  <si>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</si>
  <si>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</si>
  <si>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</si>
  <si>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</si>
  <si>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</si>
  <si>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</si>
  <si>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</si>
  <si>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</si>
  <si>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</si>
  <si>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</si>
  <si>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</si>
  <si>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</si>
  <si>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</si>
  <si>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</si>
  <si>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</si>
  <si>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</si>
  <si>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</si>
  <si>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</si>
  <si>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</si>
  <si>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</si>
  <si>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</si>
  <si>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</si>
  <si>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</si>
  <si>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</si>
  <si>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</si>
  <si>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</si>
  <si>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</si>
  <si>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</si>
  <si>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</si>
  <si>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</si>
  <si>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</si>
  <si>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</si>
  <si>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</si>
  <si>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</si>
  <si>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</si>
  <si>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</si>
  <si>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</si>
  <si>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</si>
  <si>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</si>
  <si>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</si>
  <si>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</si>
  <si>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</si>
  <si>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</si>
  <si>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</si>
  <si>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</si>
  <si>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</si>
  <si>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</si>
  <si>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</si>
  <si>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</si>
  <si>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</si>
  <si>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</si>
  <si>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</si>
  <si>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</si>
  <si>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</si>
  <si>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</si>
  <si>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</si>
  <si>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</si>
  <si>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</si>
  <si>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</si>
  <si>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</si>
  <si>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</si>
  <si>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</si>
  <si>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</si>
  <si>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</si>
  <si>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</si>
  <si>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</si>
  <si>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</si>
  <si>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</si>
  <si>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</si>
  <si>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</si>
  <si>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</si>
  <si>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</si>
  <si>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</si>
  <si>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</si>
  <si>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</si>
  <si>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</si>
  <si>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</si>
  <si>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</si>
  <si>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</si>
  <si>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</si>
  <si>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</si>
  <si>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</si>
  <si>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</si>
  <si>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</si>
  <si>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</si>
  <si>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</si>
  <si>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</si>
  <si>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</si>
  <si>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</si>
  <si>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</si>
  <si>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</si>
  <si>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</si>
  <si>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</si>
  <si>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</si>
  <si>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</si>
  <si>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</si>
  <si>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</si>
  <si>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</si>
  <si>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</si>
  <si>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</si>
  <si>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</si>
  <si>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</si>
  <si>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</si>
  <si>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</si>
  <si>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</si>
  <si>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</si>
  <si>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</si>
  <si>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</si>
  <si>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</si>
  <si>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</si>
  <si>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</si>
  <si>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</si>
  <si>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</si>
  <si>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</si>
  <si>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</si>
  <si>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</si>
  <si>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</si>
  <si>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</si>
  <si>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</si>
  <si>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</si>
  <si>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</si>
  <si>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</si>
  <si>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</si>
  <si>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</si>
  <si>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</si>
  <si>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</si>
  <si>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</si>
  <si>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</si>
  <si>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</si>
  <si>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</si>
  <si>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</si>
  <si>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</si>
  <si>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</si>
  <si>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</si>
  <si>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</si>
  <si>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</si>
  <si>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</si>
  <si>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</si>
  <si>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</si>
  <si>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</si>
  <si>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</si>
  <si>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</si>
  <si>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</si>
  <si>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</si>
  <si>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</si>
  <si>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</si>
  <si>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</si>
  <si>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</si>
  <si>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</si>
  <si>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</si>
  <si>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</si>
  <si>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</si>
  <si>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</si>
  <si>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</si>
  <si>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</si>
  <si>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</si>
  <si>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</si>
  <si>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</si>
  <si>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</si>
  <si>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</si>
  <si>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</si>
  <si>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</si>
  <si>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</si>
  <si>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</si>
  <si>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</si>
  <si>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</si>
  <si>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</si>
  <si>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</si>
  <si>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</si>
  <si>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</si>
  <si>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</si>
  <si>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</si>
  <si>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</si>
  <si>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</si>
  <si>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</si>
  <si>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</si>
  <si>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</si>
  <si>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</si>
  <si>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</si>
  <si>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</si>
  <si>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</si>
  <si>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</si>
  <si>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</si>
  <si>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</si>
  <si>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</si>
  <si>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</si>
  <si>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</si>
  <si>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</si>
  <si>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</si>
  <si>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</si>
  <si>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</si>
  <si>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</si>
  <si>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</si>
  <si>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</si>
  <si>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</si>
  <si>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</si>
  <si>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</si>
  <si>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</si>
  <si>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</si>
  <si>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</si>
  <si>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</si>
  <si>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</si>
  <si>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</si>
  <si>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</si>
  <si>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</si>
  <si>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</si>
  <si>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</si>
  <si>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</si>
  <si>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</si>
  <si>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</si>
  <si>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</si>
  <si>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</si>
  <si>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</si>
  <si>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</si>
  <si>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</si>
  <si>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</si>
  <si>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</si>
  <si>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</si>
  <si>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</si>
  <si>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</si>
  <si>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</si>
  <si>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</si>
  <si>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</si>
  <si>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</si>
  <si>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</si>
  <si>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</si>
  <si>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</si>
  <si>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</si>
  <si>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</si>
  <si>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</si>
  <si>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</si>
  <si>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</si>
  <si>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</si>
  <si>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</si>
  <si>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</si>
  <si>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</si>
  <si>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</si>
  <si>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</si>
  <si>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</si>
  <si>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</si>
  <si>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</si>
  <si>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</si>
  <si>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</si>
  <si>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</si>
  <si>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</si>
  <si>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</si>
  <si>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</si>
  <si>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</si>
  <si>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</si>
  <si>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</si>
  <si>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</si>
  <si>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</si>
  <si>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</si>
  <si>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</si>
  <si>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</si>
  <si>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</si>
  <si>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</si>
  <si>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</si>
  <si>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</si>
  <si>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</si>
  <si>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</si>
  <si>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</si>
  <si>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</si>
  <si>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</si>
  <si>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</si>
  <si>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</si>
  <si>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</si>
  <si>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</si>
  <si>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</si>
  <si>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</si>
  <si>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</si>
  <si>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</si>
  <si>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</si>
  <si>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</si>
  <si>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</si>
  <si>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</si>
  <si>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</si>
  <si>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</si>
  <si>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</si>
  <si>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</si>
  <si>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</si>
  <si>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</si>
  <si>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</si>
  <si>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</si>
  <si>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</si>
  <si>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</si>
  <si>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</si>
  <si>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</si>
  <si>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</si>
  <si>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</si>
  <si>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</si>
  <si>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</si>
  <si>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</si>
  <si>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</si>
  <si>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</si>
  <si>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</si>
  <si>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</si>
  <si>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</si>
  <si>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</si>
  <si>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</si>
  <si>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</si>
  <si>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</si>
  <si>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</si>
  <si>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</si>
  <si>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</si>
  <si>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</si>
  <si>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</si>
  <si>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</si>
  <si>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</si>
  <si>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</si>
  <si>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</si>
  <si>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</si>
  <si>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</si>
  <si>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</si>
  <si>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</si>
  <si>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</si>
  <si>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</si>
  <si>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</si>
  <si>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</si>
  <si>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</si>
  <si>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</si>
  <si>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</si>
  <si>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</si>
  <si>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</si>
  <si>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</si>
  <si>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</si>
  <si>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</si>
  <si>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</si>
  <si>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</si>
  <si>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</si>
  <si>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</si>
  <si>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</si>
  <si>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</si>
  <si>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</si>
  <si>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</si>
  <si>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</si>
  <si>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</si>
  <si>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</si>
  <si>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</si>
  <si>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</si>
  <si>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</si>
  <si>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</si>
  <si>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</si>
  <si>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</si>
  <si>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</si>
  <si>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</si>
  <si>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</si>
  <si>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</si>
  <si>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</si>
  <si>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</si>
  <si>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</si>
  <si>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</si>
  <si>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</si>
  <si>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</si>
  <si>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</si>
  <si>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</si>
  <si>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</si>
  <si>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</si>
  <si>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</si>
  <si>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</si>
  <si>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</si>
  <si>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</si>
  <si>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</si>
  <si>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</si>
  <si>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</si>
  <si>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</si>
  <si>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</si>
  <si>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</si>
  <si>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</si>
  <si>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</si>
  <si>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</si>
  <si>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</si>
  <si>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</si>
  <si>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</si>
  <si>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</si>
  <si>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</si>
  <si>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</si>
  <si>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</si>
  <si>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</si>
  <si>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</si>
  <si>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</si>
  <si>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</si>
  <si>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</si>
  <si>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</si>
  <si>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</si>
  <si>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</si>
  <si>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</si>
  <si>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</si>
  <si>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</si>
  <si>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</si>
  <si>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</si>
  <si>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</si>
  <si>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</si>
  <si>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</si>
  <si>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</si>
  <si>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</si>
  <si>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</si>
  <si>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</si>
  <si>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</si>
  <si>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</si>
  <si>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</si>
  <si>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</si>
  <si>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</si>
  <si>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</si>
  <si>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</si>
  <si>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</si>
  <si>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</si>
  <si>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</si>
  <si>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</si>
  <si>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</si>
  <si>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</si>
  <si>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</si>
  <si>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</si>
  <si>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</si>
  <si>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</si>
  <si>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</si>
  <si>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</si>
  <si>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</si>
  <si>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</si>
  <si>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</si>
  <si>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</si>
  <si>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</si>
  <si>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</si>
  <si>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</si>
  <si>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</si>
  <si>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</si>
  <si>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</si>
  <si>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</si>
  <si>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</si>
  <si>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</si>
  <si>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</si>
  <si>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</si>
  <si>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</si>
  <si>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</si>
  <si>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</si>
  <si>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</si>
  <si>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</si>
  <si>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</si>
  <si>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</si>
  <si>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</si>
  <si>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</si>
  <si>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</si>
  <si>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</si>
  <si>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</si>
  <si>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</si>
  <si>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</si>
  <si>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</si>
  <si>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</si>
  <si>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</si>
  <si>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</si>
  <si>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</si>
  <si>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</si>
  <si>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</si>
  <si>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</si>
  <si>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</si>
  <si>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</si>
  <si>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</si>
  <si>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</si>
  <si>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</si>
  <si>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</si>
  <si>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</si>
  <si>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</si>
  <si>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</si>
  <si>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</si>
  <si>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</si>
  <si>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</si>
  <si>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</si>
  <si>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</si>
  <si>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</si>
  <si>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</si>
  <si>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</si>
  <si>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</si>
  <si>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</si>
  <si>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</si>
  <si>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</si>
  <si>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</si>
  <si>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</si>
  <si>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</si>
  <si>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</si>
  <si>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</si>
  <si>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</si>
  <si>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</si>
  <si>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</si>
  <si>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</si>
  <si>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</si>
  <si>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</si>
  <si>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</si>
  <si>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</si>
  <si>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</si>
  <si>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</si>
  <si>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</si>
  <si>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</si>
  <si>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</si>
  <si>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</si>
  <si>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</si>
  <si>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</si>
  <si>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</si>
  <si>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</si>
  <si>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</si>
  <si>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</si>
  <si>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</si>
  <si>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</si>
  <si>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</si>
  <si>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</si>
  <si>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</si>
  <si>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</si>
  <si>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</si>
  <si>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</si>
  <si>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</si>
  <si>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</si>
  <si>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</si>
  <si>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</si>
  <si>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</si>
  <si>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</si>
  <si>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</si>
  <si>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</si>
  <si>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</si>
  <si>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</si>
  <si>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</si>
  <si>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</si>
  <si>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</si>
  <si>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</si>
  <si>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</si>
  <si>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</si>
  <si>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</si>
  <si>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</si>
  <si>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</si>
  <si>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</si>
  <si>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</si>
  <si>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</si>
  <si>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</si>
  <si>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</si>
  <si>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</si>
  <si>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</si>
  <si>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</si>
  <si>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</si>
  <si>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</si>
  <si>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</si>
  <si>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</si>
  <si>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</si>
  <si>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</si>
  <si>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</si>
  <si>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</si>
  <si>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</si>
  <si>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</si>
  <si>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</si>
  <si>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</si>
  <si>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</si>
  <si>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</si>
  <si>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</si>
  <si>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</si>
  <si>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</si>
  <si>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</si>
  <si>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</si>
  <si>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</si>
  <si>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</si>
  <si>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</si>
  <si>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</si>
  <si>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</si>
  <si>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</si>
  <si>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</si>
  <si>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</si>
  <si>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</si>
  <si>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</si>
  <si>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</si>
  <si>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</si>
  <si>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</si>
  <si>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</si>
  <si>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</si>
  <si>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</si>
  <si>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</si>
  <si>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</si>
  <si>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</si>
  <si>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</si>
  <si>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</si>
  <si>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</si>
  <si>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</si>
  <si>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</si>
  <si>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</si>
  <si>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</si>
  <si>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</si>
  <si>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</si>
  <si>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</si>
  <si>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</si>
  <si>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</si>
  <si>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</si>
  <si>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</si>
  <si>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</si>
  <si>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</si>
  <si>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</si>
  <si>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</si>
  <si>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</si>
  <si>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</si>
  <si>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</si>
  <si>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</si>
  <si>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</si>
  <si>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</si>
  <si>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</si>
  <si>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</si>
  <si>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</si>
  <si>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</si>
  <si>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</si>
  <si>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</si>
  <si>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</si>
  <si>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</si>
  <si>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</si>
  <si>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</si>
  <si>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</si>
  <si>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</si>
  <si>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</si>
  <si>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</si>
  <si>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</si>
  <si>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</si>
  <si>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</si>
  <si>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</si>
  <si>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</si>
  <si>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</si>
  <si>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</si>
  <si>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</si>
  <si>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</si>
  <si>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</si>
  <si>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</si>
  <si>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</si>
  <si>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</si>
  <si>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</si>
  <si>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</si>
  <si>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</si>
  <si>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</si>
  <si>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</si>
  <si>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</si>
  <si>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</si>
  <si>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</si>
  <si>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</si>
  <si>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</si>
  <si>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</si>
  <si>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</si>
  <si>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</si>
  <si>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</si>
  <si>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</si>
  <si>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</si>
  <si>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</si>
  <si>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</si>
  <si>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</si>
  <si>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</si>
  <si>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</si>
  <si>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</si>
  <si>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</si>
  <si>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</si>
  <si>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</si>
  <si>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</si>
  <si>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</si>
  <si>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</si>
  <si>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</si>
  <si>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</si>
  <si>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</si>
  <si>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</si>
  <si>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</si>
  <si>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</si>
  <si>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</si>
  <si>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</si>
  <si>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</si>
  <si>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</si>
  <si>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</si>
  <si>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</si>
  <si>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</si>
  <si>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</si>
  <si>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</si>
  <si>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</si>
  <si>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</si>
  <si>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</si>
  <si>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</si>
  <si>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</si>
  <si>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</si>
  <si>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</si>
  <si>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</si>
  <si>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</si>
  <si>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</si>
  <si>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</si>
  <si>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</si>
  <si>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</si>
  <si>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</si>
  <si>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</si>
  <si>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</si>
  <si>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</si>
  <si>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</si>
  <si>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</si>
  <si>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</si>
  <si>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</si>
  <si>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</si>
  <si>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</si>
  <si>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</si>
  <si>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</si>
  <si>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</si>
  <si>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</si>
  <si>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</si>
  <si>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</si>
  <si>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</si>
  <si>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</si>
  <si>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</si>
  <si>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</si>
  <si>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</si>
  <si>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</si>
  <si>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</si>
  <si>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</si>
  <si>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</si>
  <si>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</si>
  <si>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</si>
  <si>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</si>
  <si>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</si>
  <si>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</si>
  <si>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</si>
  <si>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</si>
  <si>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</si>
  <si>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</si>
  <si>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</si>
  <si>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</si>
  <si>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</si>
  <si>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</si>
  <si>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</si>
  <si>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</si>
  <si>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</si>
  <si>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</si>
  <si>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</si>
  <si>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</si>
  <si>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</si>
  <si>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</si>
  <si>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</si>
  <si>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</si>
  <si>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</si>
  <si>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</si>
  <si>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</si>
  <si>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</si>
  <si>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</si>
  <si>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</si>
  <si>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</si>
  <si>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</si>
  <si>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</si>
  <si>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</si>
  <si>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</si>
  <si>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</si>
  <si>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</si>
  <si>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</si>
  <si>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</si>
  <si>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</si>
  <si>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</si>
  <si>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</si>
  <si>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</si>
  <si>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</si>
  <si>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</si>
  <si>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</si>
  <si>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</si>
  <si>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</si>
  <si>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</si>
  <si>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</si>
  <si>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</si>
  <si>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</si>
  <si>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</si>
  <si>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</si>
  <si>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</si>
  <si>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</si>
  <si>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</si>
  <si>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</si>
  <si>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</si>
  <si>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</si>
  <si>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</si>
  <si>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</si>
  <si>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</si>
  <si>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</si>
  <si>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</si>
  <si>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</si>
  <si>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</si>
  <si>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</si>
  <si>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</si>
  <si>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</si>
  <si>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</si>
  <si>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</si>
  <si>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</si>
  <si>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</si>
  <si>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</si>
  <si>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</si>
  <si>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</si>
  <si>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</si>
  <si>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</si>
  <si>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</si>
  <si>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</si>
  <si>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</si>
  <si>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</si>
  <si>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</si>
  <si>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</si>
  <si>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</si>
  <si>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</si>
  <si>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</si>
  <si>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</si>
  <si>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</si>
  <si>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</si>
  <si>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</si>
  <si>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</si>
  <si>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</si>
  <si>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</si>
  <si>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</si>
  <si>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</si>
  <si>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</si>
  <si>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</si>
  <si>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</si>
  <si>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</si>
  <si>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</si>
  <si>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</si>
  <si>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</si>
  <si>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</si>
  <si>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</si>
  <si>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</si>
  <si>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</si>
  <si>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</si>
  <si>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</si>
  <si>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</si>
  <si>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</si>
  <si>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</si>
  <si>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</si>
  <si>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</si>
  <si>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</si>
  <si>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</si>
  <si>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</si>
  <si>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</si>
  <si>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</si>
  <si>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</si>
  <si>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</si>
  <si>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</si>
  <si>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</si>
  <si>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</si>
  <si>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</si>
  <si>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</si>
  <si>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</si>
  <si>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</si>
  <si>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</si>
  <si>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</si>
  <si>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</si>
  <si>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</si>
  <si>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</si>
  <si>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</si>
  <si>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</si>
  <si>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</si>
  <si>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</si>
  <si>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</si>
  <si>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</si>
  <si>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</si>
  <si>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</si>
  <si>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</si>
  <si>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</si>
  <si>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</si>
  <si>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</si>
  <si>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</si>
  <si>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</si>
  <si>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</si>
  <si>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</si>
  <si>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</si>
  <si>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</si>
  <si>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</si>
  <si>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</si>
  <si>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</si>
  <si>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</si>
  <si>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</si>
  <si>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</si>
  <si>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</si>
  <si>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</si>
  <si>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</si>
  <si>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</si>
  <si>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</si>
  <si>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</si>
  <si>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</si>
  <si>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</si>
  <si>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</si>
  <si>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</si>
  <si>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</si>
  <si>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</si>
  <si>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</si>
  <si>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</si>
  <si>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</si>
  <si>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</si>
  <si>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</si>
  <si>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</si>
  <si>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</si>
  <si>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</si>
  <si>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</si>
  <si>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</si>
  <si>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</si>
  <si>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</si>
  <si>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</si>
  <si>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</si>
  <si>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</si>
  <si>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</si>
  <si>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</si>
  <si>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</si>
  <si>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</si>
  <si>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</si>
  <si>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</si>
  <si>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</si>
  <si>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</si>
  <si>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</si>
  <si>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</si>
  <si>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</si>
  <si>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</si>
  <si>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</si>
  <si>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</si>
  <si>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</si>
  <si>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</si>
  <si>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</si>
  <si>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</si>
  <si>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</si>
  <si>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</si>
  <si>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</si>
  <si>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</si>
  <si>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</si>
  <si>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</si>
  <si>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</si>
  <si>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</si>
  <si>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</si>
  <si>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</si>
  <si>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</si>
  <si>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</si>
  <si>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</si>
  <si>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</si>
  <si>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</si>
  <si>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</si>
  <si>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</si>
  <si>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</si>
  <si>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</si>
  <si>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</si>
  <si>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</si>
  <si>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</si>
  <si>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</si>
  <si>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</si>
  <si>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</si>
  <si>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</si>
  <si>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</si>
  <si>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</si>
  <si>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</si>
  <si>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</si>
  <si>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</si>
  <si>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</si>
  <si>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</si>
  <si>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</si>
  <si>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</si>
  <si>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</si>
  <si>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</si>
  <si>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</si>
  <si>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</si>
  <si>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</si>
  <si>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</si>
  <si>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</si>
  <si>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</si>
  <si>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</si>
  <si>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</si>
  <si>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</si>
  <si>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</si>
  <si>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</si>
  <si>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</si>
  <si>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</si>
  <si>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</si>
  <si>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</si>
  <si>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</si>
  <si>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</si>
  <si>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</si>
  <si>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</si>
  <si>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</si>
  <si>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</si>
  <si>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</si>
  <si>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</si>
  <si>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</si>
  <si>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</si>
  <si>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</si>
  <si>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</si>
  <si>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</si>
  <si>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</si>
  <si>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</si>
  <si>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</si>
  <si>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</si>
  <si>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</si>
  <si>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</si>
  <si>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</si>
  <si>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</si>
  <si>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</si>
  <si>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</si>
  <si>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</si>
  <si>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</si>
  <si>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</si>
  <si>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</si>
  <si>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</si>
  <si>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</si>
  <si>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</si>
  <si>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</si>
  <si>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</si>
  <si>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</si>
  <si>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</si>
  <si>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</si>
  <si>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</si>
  <si>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</si>
  <si>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</si>
  <si>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</si>
  <si>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</si>
  <si>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</si>
  <si>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</si>
  <si>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</si>
  <si>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</si>
  <si>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</si>
  <si>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</si>
  <si>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</si>
  <si>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</si>
  <si>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</si>
  <si>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</si>
  <si>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</si>
  <si>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</si>
  <si>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</si>
  <si>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</si>
  <si>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</si>
  <si>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</si>
  <si>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</si>
  <si>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</si>
  <si>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</si>
  <si>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</si>
  <si>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</si>
  <si>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</si>
  <si>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</si>
  <si>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</si>
  <si>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</si>
  <si>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</si>
  <si>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</si>
  <si>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</si>
  <si>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</si>
  <si>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</si>
  <si>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</si>
  <si>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</si>
  <si>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</si>
  <si>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</si>
  <si>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</si>
  <si>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</si>
  <si>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</si>
  <si>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</si>
  <si>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</si>
  <si>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</si>
  <si>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</si>
  <si>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</si>
  <si>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</si>
  <si>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</si>
  <si>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</si>
  <si>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</si>
  <si>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</si>
  <si>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</si>
  <si>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</si>
  <si>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</si>
  <si>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</si>
  <si>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</si>
  <si>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</si>
  <si>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</si>
  <si>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</si>
  <si>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</si>
  <si>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</si>
  <si>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</si>
  <si>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</si>
  <si>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</si>
  <si>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</si>
  <si>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</si>
  <si>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</si>
  <si>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</si>
  <si>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</si>
  <si>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</si>
  <si>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</si>
  <si>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</si>
  <si>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</si>
  <si>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</si>
  <si>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</si>
  <si>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</si>
  <si>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</si>
  <si>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</si>
  <si>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</si>
  <si>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</si>
  <si>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</si>
  <si>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</si>
  <si>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</si>
  <si>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</si>
  <si>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</si>
  <si>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</si>
  <si>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</si>
  <si>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</si>
  <si>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</si>
  <si>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</si>
  <si>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</si>
  <si>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</si>
  <si>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</si>
  <si>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</si>
  <si>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</si>
  <si>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</si>
  <si>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</si>
  <si>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</si>
  <si>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</si>
  <si>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</si>
  <si>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</si>
  <si>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</si>
  <si>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</si>
  <si>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</si>
  <si>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</si>
  <si>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</si>
  <si>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</si>
  <si>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</si>
  <si>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</si>
  <si>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</si>
  <si>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</si>
  <si>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</si>
  <si>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</si>
  <si>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</si>
  <si>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</si>
  <si>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</si>
  <si>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</si>
  <si>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</si>
  <si>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</si>
  <si>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</si>
  <si>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</si>
  <si>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</si>
  <si>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</si>
  <si>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</si>
  <si>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</si>
  <si>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</si>
  <si>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</si>
  <si>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</si>
  <si>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</si>
  <si>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</si>
  <si>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</si>
  <si>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</si>
  <si>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</si>
  <si>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</si>
  <si>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</si>
  <si>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</si>
  <si>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</si>
  <si>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</si>
  <si>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</si>
  <si>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</si>
  <si>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</si>
  <si>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</si>
  <si>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</si>
  <si>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</si>
  <si>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</si>
  <si>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</si>
  <si>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</si>
  <si>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</si>
  <si>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</si>
  <si>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</si>
  <si>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</si>
  <si>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</si>
  <si>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</si>
  <si>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</si>
  <si>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</si>
  <si>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</si>
  <si>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</si>
  <si>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</si>
  <si>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</si>
  <si>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</si>
  <si>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</si>
  <si>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</si>
  <si>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</si>
  <si>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</si>
  <si>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</si>
  <si>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</si>
  <si>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</si>
  <si>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</si>
  <si>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</si>
  <si>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</si>
  <si>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</si>
  <si>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</si>
  <si>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</si>
  <si>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</si>
  <si>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</si>
  <si>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</si>
  <si>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</si>
  <si>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</si>
  <si>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</si>
  <si>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</si>
  <si>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</si>
  <si>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</si>
  <si>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</si>
  <si>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</si>
  <si>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</si>
  <si>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</si>
  <si>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</si>
  <si>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</si>
  <si>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</si>
  <si>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</si>
  <si>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</si>
  <si>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</si>
  <si>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</si>
  <si>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</si>
  <si>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</si>
  <si>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</si>
  <si>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</si>
  <si>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</si>
  <si>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</si>
  <si>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</si>
  <si>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</si>
  <si>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</si>
  <si>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</si>
  <si>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</si>
  <si>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</si>
  <si>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</si>
  <si>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</si>
  <si>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</si>
  <si>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</si>
  <si>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</si>
  <si>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</si>
  <si>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</si>
  <si>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</si>
  <si>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</si>
  <si>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</si>
  <si>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</si>
  <si>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</si>
  <si>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</si>
  <si>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</si>
  <si>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</si>
  <si>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</si>
  <si>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</si>
  <si>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</si>
  <si>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</si>
  <si>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</si>
  <si>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</si>
  <si>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</si>
  <si>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</si>
  <si>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</si>
  <si>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</si>
  <si>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</si>
  <si>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</si>
  <si>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</si>
  <si>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</si>
  <si>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</si>
  <si>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</si>
  <si>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</si>
  <si>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</si>
  <si>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</si>
  <si>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</si>
  <si>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</si>
  <si>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</si>
  <si>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</si>
  <si>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</si>
  <si>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</si>
  <si>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</si>
  <si>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</si>
  <si>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</si>
  <si>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</si>
  <si>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</si>
  <si>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</si>
  <si>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</si>
  <si>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</si>
  <si>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</si>
  <si>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</si>
  <si>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</si>
  <si>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</si>
  <si>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</si>
  <si>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</si>
  <si>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</si>
  <si>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</si>
  <si>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</si>
  <si>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</si>
  <si>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</si>
  <si>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</si>
  <si>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</si>
  <si>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</si>
  <si>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</si>
  <si>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</si>
  <si>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</si>
  <si>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</si>
  <si>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</si>
  <si>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</si>
  <si>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</si>
  <si>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</si>
  <si>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</si>
  <si>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</si>
  <si>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</si>
  <si>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</si>
  <si>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</si>
  <si>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</si>
  <si>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</si>
  <si>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</si>
  <si>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</si>
  <si>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</si>
  <si>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</si>
  <si>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</si>
  <si>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</si>
  <si>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</si>
  <si>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</si>
  <si>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</si>
  <si>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</si>
  <si>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</si>
  <si>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</si>
  <si>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</si>
  <si>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</si>
  <si>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</si>
  <si>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</si>
  <si>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</si>
  <si>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</si>
  <si>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</si>
  <si>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</si>
  <si>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</si>
  <si>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</si>
  <si>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</si>
  <si>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</si>
  <si>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</si>
  <si>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</si>
  <si>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</si>
  <si>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</si>
  <si>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</si>
  <si>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</si>
  <si>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</si>
  <si>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</si>
  <si>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</si>
  <si>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</si>
  <si>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</si>
  <si>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</si>
  <si>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</si>
  <si>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</si>
  <si>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</si>
  <si>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</si>
  <si>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</si>
  <si>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</si>
  <si>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</si>
  <si>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</si>
  <si>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</si>
  <si>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</si>
  <si>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</si>
  <si>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</si>
  <si>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</si>
  <si>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</si>
  <si>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</si>
  <si>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</si>
  <si>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</si>
  <si>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</si>
  <si>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</si>
  <si>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</si>
  <si>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</si>
  <si>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</si>
  <si>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</si>
  <si>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</si>
  <si>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</si>
  <si>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</si>
  <si>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</si>
  <si>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</si>
  <si>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</si>
  <si>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</si>
  <si>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</si>
  <si>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</si>
  <si>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</si>
  <si>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</si>
  <si>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</si>
  <si>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</si>
  <si>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</si>
  <si>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</si>
  <si>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</si>
  <si>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</si>
  <si>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</si>
  <si>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</si>
  <si>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</si>
  <si>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</si>
  <si>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</si>
  <si>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</si>
  <si>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</si>
  <si>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</si>
  <si>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</si>
  <si>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</si>
  <si>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</si>
  <si>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</si>
  <si>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</si>
  <si>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</si>
  <si>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</si>
  <si>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</si>
  <si>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</si>
  <si>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</si>
  <si>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</si>
  <si>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</si>
  <si>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</si>
  <si>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</si>
  <si>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</si>
  <si>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</si>
  <si>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</si>
  <si>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</si>
  <si>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</si>
  <si>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</si>
  <si>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</si>
  <si>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</si>
  <si>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</si>
  <si>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</si>
  <si>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</si>
  <si>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</si>
  <si>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</si>
  <si>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</si>
  <si>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</si>
  <si>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</si>
  <si>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</si>
  <si>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</si>
  <si>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</si>
  <si>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</si>
  <si>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</si>
  <si>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</si>
  <si>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</si>
  <si>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</si>
  <si>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</si>
  <si>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</si>
  <si>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</si>
  <si>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</si>
  <si>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</si>
  <si>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</si>
  <si>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</si>
  <si>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</si>
  <si>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</si>
  <si>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</si>
  <si>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</si>
  <si>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</si>
  <si>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</si>
  <si>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</si>
  <si>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</si>
  <si>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</si>
  <si>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</si>
  <si>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</si>
  <si>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</si>
  <si>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</si>
  <si>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</si>
  <si>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</si>
  <si>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</si>
  <si>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</si>
  <si>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</si>
  <si>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</si>
  <si>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</si>
  <si>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</si>
  <si>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</si>
  <si>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</si>
  <si>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</si>
  <si>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</si>
  <si>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</si>
  <si>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</si>
  <si>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</si>
  <si>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</si>
  <si>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</si>
  <si>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</si>
  <si>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</si>
  <si>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</si>
  <si>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</si>
  <si>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</si>
  <si>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</si>
  <si>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</si>
  <si>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</si>
  <si>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</si>
  <si>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</si>
  <si>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</si>
  <si>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</si>
  <si>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</si>
  <si>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</si>
  <si>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</si>
  <si>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</si>
  <si>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</si>
  <si>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</si>
  <si>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</si>
  <si>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</si>
  <si>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</si>
  <si>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</si>
  <si>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</si>
  <si>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</si>
  <si>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</si>
  <si>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</si>
  <si>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</si>
  <si>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</si>
  <si>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</si>
  <si>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</si>
  <si>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</si>
  <si>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</si>
  <si>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</si>
  <si>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</si>
  <si>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</si>
  <si>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</si>
  <si>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</si>
  <si>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</si>
  <si>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</si>
  <si>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</si>
  <si>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</si>
  <si>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</si>
  <si>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</si>
  <si>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</si>
  <si>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</si>
  <si>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</si>
  <si>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</si>
  <si>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</si>
  <si>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</si>
  <si>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</si>
  <si>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</si>
  <si>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</si>
  <si>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</si>
  <si>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</si>
  <si>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</si>
  <si>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</si>
  <si>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</si>
  <si>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</si>
  <si>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</si>
  <si>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</si>
  <si>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</si>
  <si>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</si>
  <si>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</si>
  <si>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</si>
  <si>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</si>
  <si>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</si>
  <si>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</si>
  <si>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</si>
  <si>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</si>
  <si>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</si>
  <si>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</si>
  <si>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</si>
  <si>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</si>
  <si>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</si>
  <si>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</si>
  <si>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</si>
  <si>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</si>
  <si>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</si>
  <si>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</si>
  <si>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</si>
  <si>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</si>
  <si>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</si>
  <si>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</si>
  <si>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</si>
  <si>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</si>
  <si>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</si>
  <si>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</si>
  <si>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</si>
  <si>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</si>
  <si>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</si>
  <si>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</si>
  <si>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</si>
  <si>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</si>
  <si>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</si>
  <si>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</si>
  <si>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</si>
  <si>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</si>
  <si>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</si>
  <si>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</si>
  <si>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</si>
  <si>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</si>
  <si>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</si>
  <si>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</si>
  <si>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</si>
  <si>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</si>
  <si>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</si>
  <si>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</si>
  <si>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</si>
  <si>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</si>
  <si>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</si>
  <si>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</si>
  <si>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</si>
  <si>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</si>
  <si>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</si>
  <si>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</si>
  <si>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</si>
  <si>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</si>
  <si>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</si>
  <si>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</si>
  <si>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</si>
  <si>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</si>
  <si>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</si>
  <si>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</si>
  <si>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</si>
  <si>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</si>
  <si>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</si>
  <si>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</si>
  <si>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</si>
  <si>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</si>
  <si>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</si>
  <si>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</si>
  <si>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</si>
  <si>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</si>
  <si>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</si>
  <si>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</si>
  <si>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</si>
  <si>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</si>
  <si>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</si>
  <si>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</si>
  <si>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</si>
  <si>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</si>
  <si>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</si>
  <si>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</si>
  <si>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</si>
  <si>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</si>
  <si>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</si>
  <si>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</si>
  <si>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</si>
  <si>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</si>
  <si>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</si>
  <si>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</si>
  <si>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</si>
  <si>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</si>
  <si>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</si>
  <si>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</si>
  <si>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</si>
  <si>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</si>
  <si>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</si>
  <si>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</si>
  <si>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</si>
  <si>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</si>
  <si>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</si>
  <si>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</si>
  <si>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</si>
  <si>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</si>
  <si>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</si>
  <si>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</si>
  <si>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</si>
  <si>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</si>
  <si>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</si>
  <si>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</si>
  <si>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</si>
  <si>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</si>
  <si>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</si>
  <si>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</si>
  <si>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</si>
  <si>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</si>
  <si>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</si>
  <si>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</si>
  <si>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</si>
  <si>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</si>
  <si>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</si>
  <si>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</si>
  <si>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</si>
  <si>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</si>
  <si>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</si>
  <si>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</si>
  <si>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</si>
  <si>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</si>
  <si>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</si>
  <si>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</si>
  <si>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</si>
  <si>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</si>
  <si>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</si>
  <si>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</si>
  <si>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</si>
  <si>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</si>
  <si>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</si>
  <si>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</si>
  <si>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</si>
  <si>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</si>
  <si>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</si>
  <si>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</si>
  <si>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</si>
  <si>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</si>
  <si>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</si>
  <si>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</si>
  <si>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</si>
  <si>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</si>
  <si>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</si>
  <si>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</si>
  <si>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</si>
  <si>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</si>
  <si>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</si>
  <si>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</si>
  <si>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</si>
  <si>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</si>
  <si>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</si>
  <si>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</si>
  <si>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</si>
  <si>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</si>
  <si>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</si>
  <si>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</si>
  <si>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</si>
  <si>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</si>
  <si>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</si>
  <si>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</si>
  <si>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</si>
  <si>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</si>
  <si>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</si>
  <si>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</si>
  <si>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</si>
  <si>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</si>
  <si>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</si>
  <si>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</si>
  <si>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</si>
  <si>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</si>
  <si>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</si>
  <si>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</si>
  <si>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</si>
  <si>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</si>
  <si>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</si>
  <si>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</si>
  <si>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</si>
  <si>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</si>
  <si>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</si>
  <si>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</si>
  <si>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</si>
  <si>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</si>
  <si>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</si>
  <si>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</si>
  <si>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</si>
  <si>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</si>
  <si>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</si>
  <si>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</si>
  <si>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</si>
  <si>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</si>
  <si>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</si>
  <si>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</si>
  <si>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</si>
  <si>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</si>
  <si>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</si>
  <si>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</si>
  <si>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</si>
  <si>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</si>
  <si>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</si>
  <si>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</si>
  <si>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</si>
  <si>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</si>
  <si>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</si>
  <si>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</si>
  <si>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</si>
  <si>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</si>
  <si>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</si>
  <si>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</si>
  <si>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</si>
  <si>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</si>
  <si>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</si>
  <si>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</si>
  <si>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</si>
  <si>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</si>
  <si>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</si>
  <si>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</si>
  <si>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</si>
  <si>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</si>
  <si>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</si>
  <si>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</si>
  <si>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</si>
  <si>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</si>
  <si>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</si>
  <si>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</si>
  <si>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</si>
  <si>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</si>
  <si>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</si>
  <si>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</si>
  <si>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</si>
  <si>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</si>
  <si>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</si>
  <si>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</si>
  <si>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</si>
  <si>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</si>
  <si>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</si>
  <si>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</si>
  <si>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</si>
  <si>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</si>
  <si>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</si>
  <si>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</si>
  <si>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</si>
  <si>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</si>
  <si>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</si>
  <si>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</si>
  <si>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</si>
  <si>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</si>
  <si>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</si>
  <si>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</si>
  <si>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</si>
  <si>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</si>
  <si>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</si>
  <si>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</si>
  <si>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</si>
  <si>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</si>
  <si>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</si>
  <si>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</si>
  <si>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</si>
  <si>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</si>
  <si>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</si>
  <si>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</si>
  <si>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</si>
  <si>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</si>
  <si>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</si>
  <si>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</si>
  <si>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</si>
  <si>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</si>
  <si>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</si>
  <si>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</si>
  <si>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</si>
  <si>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</si>
  <si>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</si>
  <si>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</si>
  <si>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</si>
  <si>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</si>
  <si>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</si>
  <si>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</si>
  <si>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</si>
  <si>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</si>
  <si>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</si>
  <si>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</si>
  <si>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</si>
  <si>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</si>
  <si>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</si>
  <si>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</si>
  <si>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</si>
  <si>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</si>
  <si>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</si>
  <si>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</si>
  <si>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</si>
  <si>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</si>
  <si>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</si>
  <si>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</si>
  <si>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</si>
  <si>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</si>
  <si>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</si>
  <si>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</si>
  <si>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</si>
  <si>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</si>
  <si>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</si>
  <si>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</si>
  <si>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</si>
  <si>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</si>
  <si>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</si>
  <si>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</si>
  <si>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</si>
  <si>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</si>
  <si>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</si>
  <si>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</si>
  <si>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</si>
  <si>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</si>
  <si>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</si>
  <si>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</si>
  <si>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</si>
  <si>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</si>
  <si>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</si>
  <si>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</si>
  <si>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</si>
  <si>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</si>
  <si>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</si>
  <si>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</si>
  <si>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</si>
  <si>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</si>
  <si>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</si>
  <si>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</si>
  <si>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</si>
  <si>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</si>
  <si>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</si>
  <si>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</si>
  <si>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</si>
  <si>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</si>
  <si>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</si>
  <si>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</si>
  <si>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</si>
  <si>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</si>
  <si>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</si>
  <si>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</si>
  <si>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</si>
  <si>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</si>
  <si>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</si>
  <si>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</si>
  <si>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</si>
  <si>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</si>
  <si>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</si>
  <si>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</si>
  <si>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</si>
  <si>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</si>
  <si>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</si>
  <si>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</si>
  <si>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</si>
  <si>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</si>
  <si>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</si>
  <si>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</si>
  <si>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</si>
  <si>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</si>
  <si>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</si>
  <si>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</si>
  <si>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</si>
  <si>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</si>
  <si>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</si>
  <si>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</si>
  <si>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</si>
  <si>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</si>
  <si>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</si>
  <si>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</si>
  <si>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</si>
  <si>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</si>
  <si>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</si>
  <si>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</si>
  <si>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</si>
  <si>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</si>
  <si>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</si>
  <si>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</si>
  <si>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</si>
  <si>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</si>
  <si>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</si>
  <si>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</si>
  <si>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</si>
  <si>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</si>
  <si>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</si>
  <si>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</si>
  <si>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</si>
  <si>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</si>
  <si>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</si>
  <si>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</si>
  <si>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</si>
  <si>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</si>
  <si>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</si>
  <si>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</si>
  <si>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</si>
  <si>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</si>
  <si>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</si>
  <si>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</si>
  <si>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</si>
  <si>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</si>
  <si>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</si>
  <si>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</si>
  <si>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</si>
  <si>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</si>
  <si>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</si>
  <si>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</si>
  <si>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</si>
  <si>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</si>
  <si>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</si>
  <si>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</si>
  <si>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</si>
  <si>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</si>
  <si>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</si>
  <si>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</si>
  <si>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</si>
  <si>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</si>
  <si>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</si>
  <si>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</si>
  <si>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</si>
  <si>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</si>
  <si>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</si>
  <si>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</si>
  <si>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</si>
  <si>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</si>
  <si>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</si>
  <si>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</si>
  <si>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</si>
  <si>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</si>
  <si>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</si>
  <si>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</si>
  <si>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</si>
  <si>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</si>
  <si>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</si>
  <si>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</si>
  <si>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</si>
  <si>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</si>
  <si>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</si>
  <si>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</si>
  <si>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</si>
  <si>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</si>
  <si>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</si>
  <si>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</si>
  <si>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</si>
  <si>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</si>
  <si>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</si>
  <si>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</si>
  <si>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</si>
  <si>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</si>
  <si>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</si>
  <si>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</si>
  <si>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</si>
  <si>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</si>
  <si>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</si>
  <si>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</si>
  <si>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</si>
  <si>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</si>
  <si>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</si>
  <si>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</si>
  <si>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</si>
  <si>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</si>
  <si>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</si>
  <si>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</si>
  <si>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</si>
  <si>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</si>
  <si>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</si>
  <si>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</si>
  <si>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</si>
  <si>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</si>
  <si>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</si>
  <si>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</si>
  <si>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</si>
  <si>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</si>
  <si>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</si>
  <si>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</si>
  <si>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</si>
  <si>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</si>
  <si>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</si>
  <si>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</si>
  <si>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</si>
  <si>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</si>
  <si>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</si>
  <si>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</si>
  <si>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</si>
  <si>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</si>
  <si>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</si>
  <si>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</si>
  <si>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</si>
  <si>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</si>
  <si>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</si>
  <si>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</si>
  <si>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</si>
  <si>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</si>
  <si>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</si>
  <si>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</si>
  <si>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</si>
  <si>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</si>
  <si>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</si>
  <si>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</si>
  <si>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</si>
  <si>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</si>
  <si>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</si>
  <si>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</si>
  <si>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</si>
  <si>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</si>
  <si>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</si>
  <si>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</si>
  <si>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</si>
  <si>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</si>
  <si>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</si>
  <si>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</si>
  <si>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</si>
  <si>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</si>
  <si>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</si>
  <si>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</si>
  <si>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</si>
  <si>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</si>
  <si>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</si>
  <si>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</si>
  <si>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</si>
  <si>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</si>
  <si>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</si>
  <si>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</si>
  <si>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</si>
  <si>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</si>
  <si>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</si>
  <si>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</si>
  <si>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</si>
  <si>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</si>
  <si>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</si>
  <si>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</si>
  <si>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</si>
  <si>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</si>
  <si>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</si>
  <si>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</si>
  <si>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</si>
  <si>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</si>
  <si>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</si>
  <si>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</si>
  <si>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</si>
  <si>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</si>
  <si>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</si>
  <si>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</si>
  <si>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</si>
  <si>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</si>
  <si>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</si>
  <si>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</si>
  <si>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</si>
  <si>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</si>
  <si>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</si>
  <si>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</si>
  <si>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</si>
  <si>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</si>
  <si>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</si>
  <si>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</si>
  <si>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</si>
  <si>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</si>
  <si>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</si>
  <si>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</si>
  <si>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</si>
  <si>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</si>
  <si>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</si>
  <si>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</si>
  <si>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</si>
  <si>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</si>
  <si>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</si>
  <si>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</si>
  <si>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</si>
  <si>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</si>
  <si>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</si>
  <si>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</si>
  <si>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</si>
  <si>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</si>
  <si>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</si>
  <si>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</si>
  <si>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</si>
  <si>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</si>
  <si>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</si>
  <si>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</si>
  <si>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</si>
  <si>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</si>
  <si>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</si>
  <si>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</si>
  <si>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</si>
  <si>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</si>
  <si>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</si>
  <si>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</si>
  <si>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</si>
  <si>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</si>
  <si>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</si>
  <si>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</si>
  <si>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</si>
  <si>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</si>
  <si>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</si>
  <si>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</si>
  <si>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</si>
  <si>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</si>
  <si>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</si>
  <si>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</si>
  <si>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</si>
  <si>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</si>
  <si>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</si>
  <si>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</si>
  <si>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</si>
  <si>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</si>
  <si>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</si>
  <si>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</si>
  <si>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</si>
  <si>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</si>
  <si>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</si>
  <si>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</si>
  <si>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</si>
  <si>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</si>
  <si>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</si>
  <si>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</si>
  <si>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</si>
  <si>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</si>
  <si>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</si>
  <si>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</si>
  <si>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</si>
  <si>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</si>
  <si>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</si>
  <si>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</si>
  <si>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</si>
  <si>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</si>
  <si>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</si>
  <si>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</si>
  <si>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</si>
  <si>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</si>
  <si>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</si>
  <si>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</si>
  <si>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</si>
  <si>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</si>
  <si>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</si>
  <si>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</si>
  <si>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</si>
  <si>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</si>
  <si>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</si>
  <si>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</si>
  <si>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</si>
  <si>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</si>
  <si>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</si>
  <si>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</si>
  <si>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</si>
  <si>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</si>
  <si>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</si>
  <si>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</si>
  <si>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</si>
  <si>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</si>
  <si>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</si>
  <si>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</si>
  <si>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</si>
  <si>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</si>
  <si>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</si>
  <si>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</si>
  <si>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</si>
  <si>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</si>
  <si>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</si>
  <si>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</si>
  <si>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</si>
  <si>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</si>
  <si>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</si>
  <si>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</si>
  <si>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</si>
  <si>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</si>
  <si>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</si>
  <si>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</si>
  <si>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</si>
  <si>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</si>
  <si>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</si>
  <si>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</si>
  <si>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</si>
  <si>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</si>
  <si>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</si>
  <si>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</si>
  <si>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</si>
  <si>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</si>
  <si>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</si>
  <si>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</si>
  <si>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</si>
  <si>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</si>
  <si>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</si>
  <si>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</si>
  <si>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</si>
  <si>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</si>
  <si>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</si>
  <si>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</si>
  <si>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</si>
  <si>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</si>
  <si>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</si>
  <si>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</si>
  <si>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</si>
  <si>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</si>
  <si>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</si>
  <si>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</si>
  <si>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</si>
  <si>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</si>
  <si>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</si>
  <si>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</si>
  <si>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</si>
  <si>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</si>
  <si>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</si>
  <si>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</si>
  <si>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</si>
  <si>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</si>
  <si>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</si>
  <si>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</si>
  <si>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</si>
  <si>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</si>
  <si>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</si>
  <si>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</si>
  <si>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</si>
  <si>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</si>
  <si>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</si>
  <si>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</si>
  <si>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</si>
  <si>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</si>
  <si>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</si>
  <si>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</si>
  <si>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</si>
  <si>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</si>
  <si>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</si>
  <si>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</si>
  <si>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</si>
  <si>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</si>
  <si>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</si>
  <si>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</si>
  <si>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</si>
  <si>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</si>
  <si>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</si>
  <si>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</si>
  <si>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</si>
  <si>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</si>
  <si>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</si>
  <si>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</si>
  <si>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</si>
  <si>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</si>
  <si>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</si>
  <si>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</si>
  <si>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</si>
  <si>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</si>
  <si>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</si>
  <si>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</si>
  <si>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</si>
  <si>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</si>
  <si>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</si>
  <si>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</si>
  <si>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</si>
  <si>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</si>
  <si>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</si>
  <si>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</si>
  <si>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</si>
  <si>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</si>
  <si>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</si>
  <si>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</si>
  <si>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</si>
  <si>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</si>
  <si>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</si>
  <si>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</si>
  <si>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</si>
  <si>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</si>
  <si>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</si>
  <si>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</si>
  <si>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</si>
  <si>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</si>
  <si>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</si>
  <si>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</si>
  <si>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</si>
  <si>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</si>
  <si>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</si>
  <si>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</si>
  <si>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</si>
  <si>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</si>
  <si>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</si>
  <si>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</si>
  <si>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</si>
  <si>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</si>
  <si>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</si>
  <si>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</si>
  <si>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</si>
  <si>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</si>
  <si>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</si>
  <si>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</si>
  <si>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</si>
  <si>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</si>
  <si>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</si>
  <si>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</si>
  <si>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</si>
  <si>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</si>
  <si>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</si>
  <si>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</si>
  <si>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</si>
  <si>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</si>
  <si>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</si>
  <si>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</si>
  <si>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</si>
  <si>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</si>
  <si>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</si>
  <si>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</si>
  <si>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</si>
  <si>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</si>
  <si>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</si>
  <si>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</si>
  <si>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</si>
  <si>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</si>
  <si>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</si>
  <si>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</si>
  <si>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</si>
  <si>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</si>
  <si>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</si>
  <si>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</si>
  <si>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</si>
  <si>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</si>
  <si>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</si>
  <si>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</si>
  <si>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</si>
  <si>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</si>
  <si>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</si>
  <si>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</si>
  <si>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</si>
  <si>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</si>
  <si>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</si>
  <si>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</si>
  <si>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</si>
  <si>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</si>
  <si>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</si>
  <si>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</si>
  <si>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</si>
  <si>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</si>
  <si>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</si>
  <si>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</si>
  <si>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</si>
  <si>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</si>
  <si>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</si>
  <si>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</si>
  <si>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</si>
  <si>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</si>
  <si>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</si>
  <si>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</si>
  <si>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</si>
  <si>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</si>
  <si>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</si>
  <si>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</si>
  <si>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</si>
  <si>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</si>
  <si>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</si>
  <si>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</si>
  <si>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</si>
  <si>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</si>
  <si>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</si>
  <si>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</si>
  <si>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</si>
  <si>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</si>
  <si>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</si>
  <si>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</si>
  <si>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</si>
  <si>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</si>
  <si>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</si>
  <si>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</si>
  <si>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</si>
  <si>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</si>
  <si>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</si>
  <si>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</si>
  <si>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</si>
  <si>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</si>
  <si>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</si>
  <si>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</si>
  <si>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</si>
  <si>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</si>
  <si>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</si>
  <si>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</si>
  <si>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</si>
  <si>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</si>
  <si>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</si>
  <si>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</si>
  <si>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</si>
  <si>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</si>
  <si>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</si>
  <si>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</si>
  <si>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</si>
  <si>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</si>
  <si>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</si>
  <si>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</si>
  <si>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</si>
  <si>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</si>
  <si>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</si>
  <si>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</si>
  <si>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</si>
  <si>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</si>
  <si>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</si>
  <si>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</si>
  <si>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</si>
  <si>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</si>
  <si>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</si>
  <si>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</si>
  <si>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</si>
  <si>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</si>
  <si>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</si>
  <si>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</si>
  <si>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</si>
  <si>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</si>
  <si>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</si>
  <si>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</si>
  <si>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</si>
  <si>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</si>
  <si>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</si>
  <si>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</si>
  <si>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</si>
  <si>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</si>
  <si>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</si>
  <si>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</si>
  <si>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</si>
  <si>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</si>
  <si>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</si>
  <si>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</si>
  <si>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</si>
  <si>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</si>
  <si>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</si>
  <si>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</si>
  <si>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</si>
  <si>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</si>
  <si>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</si>
  <si>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</si>
  <si>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</si>
  <si>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</si>
  <si>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</si>
  <si>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</si>
  <si>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</si>
  <si>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</si>
  <si>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</si>
  <si>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</si>
  <si>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</si>
  <si>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</si>
  <si>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</si>
  <si>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</si>
  <si>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</si>
  <si>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</si>
  <si>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</si>
  <si>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</si>
  <si>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</si>
  <si>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</si>
  <si>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</si>
  <si>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</si>
  <si>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</si>
  <si>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</si>
  <si>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</si>
  <si>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</si>
  <si>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</si>
  <si>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</si>
  <si>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</si>
  <si>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</si>
  <si>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</si>
  <si>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</si>
  <si>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</si>
  <si>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</si>
  <si>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</si>
  <si>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</si>
  <si>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</si>
  <si>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</si>
  <si>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</si>
  <si>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</si>
  <si>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</si>
  <si>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</si>
  <si>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</si>
  <si>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</si>
  <si>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</si>
  <si>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</si>
  <si>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</si>
  <si>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</si>
  <si>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</si>
  <si>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</si>
  <si>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</si>
  <si>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</si>
  <si>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</si>
  <si>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</si>
  <si>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</si>
  <si>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</si>
  <si>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</si>
  <si>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</si>
  <si>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</si>
  <si>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</si>
  <si>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</si>
  <si>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</si>
  <si>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</si>
  <si>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</si>
  <si>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</si>
  <si>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</si>
  <si>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</si>
  <si>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</si>
  <si>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</si>
  <si>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</si>
  <si>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</si>
  <si>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</si>
  <si>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</si>
  <si>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</si>
  <si>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</si>
  <si>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</si>
  <si>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</si>
  <si>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</si>
  <si>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</si>
  <si>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</si>
  <si>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</si>
  <si>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</si>
  <si>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</si>
  <si>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</si>
  <si>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</si>
  <si>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</si>
  <si>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</si>
  <si>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</si>
  <si>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</si>
  <si>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</si>
  <si>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</si>
  <si>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</si>
  <si>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</si>
  <si>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</si>
  <si>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</si>
  <si>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</si>
  <si>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</si>
  <si>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</si>
  <si>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</si>
  <si>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</si>
  <si>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</si>
  <si>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</si>
  <si>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</si>
  <si>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</si>
  <si>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</si>
  <si>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</si>
  <si>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</si>
  <si>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</si>
  <si>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</si>
  <si>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</si>
  <si>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</si>
  <si>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</si>
  <si>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</si>
  <si>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</si>
  <si>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</si>
  <si>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</si>
  <si>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</si>
  <si>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</si>
  <si>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</si>
  <si>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</si>
  <si>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</si>
  <si>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</si>
  <si>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</si>
  <si>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</si>
  <si>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</si>
  <si>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</si>
  <si>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</si>
  <si>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</si>
  <si>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</si>
  <si>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</si>
  <si>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</si>
  <si>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</si>
  <si>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</si>
  <si>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</si>
  <si>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</si>
  <si>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</si>
  <si>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</si>
  <si>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</si>
  <si>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</si>
  <si>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</si>
  <si>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</si>
  <si>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</si>
  <si>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</si>
  <si>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</si>
  <si>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</si>
  <si>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</si>
  <si>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</si>
  <si>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</si>
  <si>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</si>
  <si>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</si>
  <si>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</si>
  <si>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</si>
  <si>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</si>
  <si>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</si>
  <si>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</si>
  <si>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</si>
  <si>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</si>
  <si>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</si>
  <si>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</si>
  <si>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</si>
  <si>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</si>
  <si>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</si>
  <si>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</si>
  <si>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</si>
  <si>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</si>
  <si>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</si>
  <si>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</si>
  <si>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</si>
  <si>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</si>
  <si>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</si>
  <si>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</si>
  <si>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</si>
  <si>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</si>
  <si>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</si>
  <si>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</si>
  <si>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</si>
  <si>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</si>
  <si>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</si>
  <si>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</si>
  <si>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</si>
  <si>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</si>
  <si>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</si>
  <si>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</si>
  <si>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</si>
  <si>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</si>
  <si>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</si>
  <si>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</si>
  <si>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</si>
  <si>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</si>
  <si>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</si>
  <si>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</si>
  <si>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</si>
  <si>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</si>
  <si>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</si>
  <si>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</si>
  <si>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</si>
  <si>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</si>
  <si>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</si>
  <si>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</si>
  <si>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</si>
  <si>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</si>
  <si>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</si>
  <si>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</si>
  <si>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</si>
  <si>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</si>
  <si>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</si>
  <si>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</si>
  <si>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</si>
  <si>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</si>
  <si>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</si>
  <si>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</si>
  <si>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</si>
  <si>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</si>
  <si>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</si>
  <si>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</si>
  <si>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</si>
  <si>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</si>
  <si>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</si>
  <si>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</si>
  <si>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</si>
  <si>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</si>
  <si>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</si>
  <si>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</si>
  <si>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</si>
  <si>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</si>
  <si>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</si>
  <si>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</si>
  <si>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</si>
  <si>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</si>
  <si>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</si>
  <si>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</si>
  <si>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</si>
  <si>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</si>
  <si>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</si>
  <si>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</si>
  <si>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</si>
  <si>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</si>
  <si>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</si>
  <si>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</si>
  <si>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</si>
  <si>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</si>
  <si>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</si>
  <si>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</si>
  <si>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</si>
  <si>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</si>
  <si>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</si>
  <si>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</si>
  <si>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</si>
  <si>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</si>
  <si>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</si>
  <si>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</si>
  <si>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</si>
  <si>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</si>
  <si>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</si>
  <si>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</si>
  <si>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</si>
  <si>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</si>
  <si>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</si>
  <si>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</si>
  <si>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</si>
  <si>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</si>
  <si>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</si>
  <si>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</si>
  <si>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</si>
  <si>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</si>
  <si>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</si>
  <si>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</si>
  <si>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</si>
  <si>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</si>
  <si>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</si>
  <si>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</si>
  <si>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</si>
  <si>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</si>
  <si>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</si>
  <si>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</si>
  <si>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</si>
  <si>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</si>
  <si>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</si>
  <si>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</si>
  <si>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</si>
  <si>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</si>
  <si>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</si>
  <si>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</si>
  <si>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</si>
  <si>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</si>
  <si>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</si>
  <si>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</si>
  <si>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</si>
  <si>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</si>
  <si>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</si>
  <si>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</si>
  <si>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</si>
  <si>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</si>
  <si>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</si>
  <si>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</si>
  <si>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</si>
  <si>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</si>
  <si>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</si>
  <si>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</si>
  <si>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</si>
  <si>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</si>
  <si>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</si>
  <si>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</si>
  <si>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</si>
  <si>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</si>
  <si>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</si>
  <si>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</si>
  <si>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</si>
  <si>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</si>
  <si>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</si>
  <si>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</si>
  <si>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</si>
  <si>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</si>
  <si>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</si>
  <si>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</si>
  <si>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</si>
  <si>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</si>
  <si>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</si>
  <si>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</si>
  <si>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</si>
  <si>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</si>
  <si>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</si>
  <si>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</si>
  <si>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</si>
  <si>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</si>
  <si>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</si>
  <si>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</si>
  <si>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</si>
  <si>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</si>
  <si>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</si>
  <si>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</si>
  <si>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</si>
  <si>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</si>
  <si>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</si>
  <si>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</si>
  <si>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</si>
  <si>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</si>
  <si>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</si>
  <si>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</si>
  <si>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</si>
  <si>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</si>
  <si>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</si>
  <si>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</si>
  <si>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</si>
  <si>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</si>
  <si>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</si>
  <si>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</si>
  <si>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</si>
  <si>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</si>
  <si>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</si>
  <si>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</si>
  <si>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</si>
  <si>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</si>
  <si>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</si>
  <si>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</si>
  <si>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</si>
  <si>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</si>
  <si>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</si>
  <si>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</si>
  <si>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</si>
  <si>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</si>
  <si>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</si>
  <si>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</si>
  <si>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</si>
  <si>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</si>
  <si>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</si>
  <si>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</si>
  <si>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</si>
  <si>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</si>
  <si>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</si>
  <si>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</si>
  <si>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</si>
  <si>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</si>
  <si>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</si>
  <si>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</si>
  <si>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</si>
  <si>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</si>
  <si>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</si>
  <si>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</si>
  <si>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</si>
  <si>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</si>
  <si>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</si>
  <si>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</si>
  <si>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</si>
  <si>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</si>
  <si>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</si>
  <si>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</si>
  <si>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</si>
  <si>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</si>
  <si>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</si>
  <si>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</si>
  <si>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</si>
  <si>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</si>
  <si>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</si>
  <si>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</si>
  <si>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</si>
  <si>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</si>
  <si>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</si>
  <si>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</si>
  <si>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</si>
  <si>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</si>
  <si>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</si>
  <si>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</si>
  <si>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</si>
  <si>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</si>
  <si>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</si>
  <si>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</si>
  <si>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</si>
  <si>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</si>
  <si>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</si>
  <si>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</si>
  <si>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</si>
  <si>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</si>
  <si>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</si>
  <si>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</si>
  <si>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</si>
  <si>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</si>
  <si>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</si>
  <si>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</si>
  <si>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</si>
  <si>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</si>
  <si>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</si>
  <si>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</si>
  <si>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</si>
  <si>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</si>
  <si>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</si>
  <si>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</si>
  <si>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</si>
  <si>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</si>
  <si>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</si>
  <si>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</si>
  <si>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</si>
  <si>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</si>
  <si>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</si>
  <si>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</si>
  <si>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</si>
  <si>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</si>
  <si>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</si>
  <si>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</si>
  <si>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</si>
  <si>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</si>
  <si>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</si>
  <si>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</si>
  <si>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</si>
  <si>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</si>
  <si>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</si>
  <si>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</si>
  <si>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</si>
  <si>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</si>
  <si>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</si>
  <si>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</si>
  <si>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</si>
  <si>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</si>
  <si>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</si>
  <si>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</si>
  <si>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</si>
  <si>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</si>
  <si>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</si>
  <si>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</si>
  <si>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</si>
  <si>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</si>
  <si>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</si>
  <si>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</si>
  <si>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</si>
  <si>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</si>
  <si>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</si>
  <si>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</si>
  <si>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</si>
  <si>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</si>
  <si>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</si>
  <si>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</si>
  <si>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</si>
  <si>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</si>
  <si>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</si>
  <si>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</si>
  <si>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</si>
  <si>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</si>
  <si>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</si>
  <si>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</si>
  <si>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</si>
  <si>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</si>
  <si>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</si>
  <si>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</si>
  <si>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</si>
  <si>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</si>
  <si>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</si>
  <si>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</si>
  <si>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</si>
  <si>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</si>
  <si>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</si>
  <si>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</si>
  <si>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</si>
  <si>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</si>
  <si>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</si>
  <si>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</si>
  <si>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</si>
  <si>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</si>
  <si>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</si>
  <si>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</si>
  <si>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</si>
  <si>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</si>
  <si>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</si>
  <si>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</si>
  <si>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</si>
  <si>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</si>
  <si>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</si>
  <si>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</si>
  <si>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</si>
  <si>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</si>
  <si>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</si>
  <si>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</si>
  <si>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</si>
  <si>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</si>
  <si>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</si>
  <si>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</si>
  <si>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</si>
  <si>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</si>
  <si>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</si>
  <si>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</si>
  <si>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</si>
  <si>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</si>
  <si>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</si>
  <si>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</si>
  <si>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</si>
  <si>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</si>
  <si>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</si>
  <si>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</si>
  <si>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</si>
  <si>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</si>
  <si>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</si>
  <si>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</si>
  <si>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</si>
  <si>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</si>
  <si>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</si>
  <si>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</si>
  <si>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</si>
  <si>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</si>
  <si>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</si>
  <si>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</si>
  <si>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</si>
  <si>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</si>
  <si>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</si>
  <si>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</si>
  <si>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</si>
  <si>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</si>
  <si>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</si>
  <si>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</si>
  <si>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</si>
  <si>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</si>
  <si>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</si>
  <si>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</si>
  <si>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</si>
  <si>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</si>
  <si>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</si>
  <si>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</si>
  <si>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</si>
  <si>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</si>
  <si>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</si>
  <si>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</si>
  <si>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</si>
  <si>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</si>
  <si>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</si>
  <si>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</si>
  <si>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</si>
  <si>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</si>
  <si>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</si>
  <si>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</si>
  <si>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</si>
  <si>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</si>
  <si>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</si>
  <si>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</si>
  <si>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</si>
  <si>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</si>
  <si>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</si>
  <si>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</si>
  <si>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</si>
  <si>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</si>
  <si>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</si>
  <si>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</si>
  <si>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</si>
  <si>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</si>
  <si>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</si>
  <si>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</si>
  <si>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</si>
  <si>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</si>
  <si>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</si>
  <si>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</si>
  <si>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</si>
  <si>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</si>
  <si>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</si>
  <si>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</si>
  <si>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</si>
  <si>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</si>
  <si>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</si>
  <si>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</si>
  <si>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</si>
  <si>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</si>
  <si>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</si>
  <si>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</si>
  <si>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</si>
  <si>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</si>
  <si>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</si>
  <si>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</si>
  <si>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</si>
  <si>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</si>
  <si>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</si>
  <si>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</si>
  <si>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</si>
  <si>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</si>
  <si>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</si>
  <si>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</si>
  <si>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</si>
  <si>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</si>
  <si>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</si>
  <si>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</si>
  <si>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</si>
  <si>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</si>
  <si>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</si>
  <si>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</si>
  <si>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</si>
  <si>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</si>
  <si>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</si>
  <si>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</si>
  <si>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</si>
  <si>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</si>
  <si>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</si>
  <si>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</si>
  <si>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</si>
  <si>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</si>
  <si>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</si>
  <si>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</si>
  <si>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</si>
  <si>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</si>
  <si>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</si>
  <si>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</si>
  <si>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</si>
  <si>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</si>
  <si>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</si>
  <si>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</si>
  <si>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</si>
  <si>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</si>
  <si>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</si>
  <si>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</si>
  <si>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</si>
  <si>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</si>
  <si>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</si>
  <si>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</si>
  <si>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</si>
  <si>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</si>
  <si>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</si>
  <si>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</si>
  <si>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</si>
  <si>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</si>
  <si>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</si>
  <si>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</si>
  <si>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</si>
  <si>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</si>
  <si>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</si>
  <si>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</si>
  <si>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</si>
  <si>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</si>
  <si>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</si>
  <si>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</si>
  <si>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</si>
  <si>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</si>
  <si>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</si>
  <si>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</si>
  <si>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</si>
  <si>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</si>
  <si>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</si>
  <si>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</si>
  <si>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</si>
  <si>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</si>
  <si>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</si>
  <si>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</si>
  <si>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</si>
  <si>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</si>
  <si>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</si>
  <si>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</si>
  <si>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</si>
  <si>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</si>
  <si>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</si>
  <si>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</si>
  <si>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</si>
  <si>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</si>
  <si>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</si>
  <si>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</si>
  <si>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</si>
  <si>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</si>
  <si>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</si>
  <si>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</si>
  <si>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</si>
  <si>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</si>
  <si>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</si>
  <si>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</si>
  <si>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</si>
  <si>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</si>
  <si>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</si>
  <si>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</si>
  <si>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</si>
  <si>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</si>
  <si>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</si>
  <si>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</si>
  <si>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</si>
  <si>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</si>
  <si>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</si>
  <si>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</si>
  <si>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</si>
  <si>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</si>
  <si>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</si>
  <si>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</si>
  <si>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</si>
  <si>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</si>
  <si>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</si>
  <si>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</si>
  <si>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</si>
  <si>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</si>
  <si>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</si>
  <si>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</si>
  <si>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</si>
  <si>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</si>
  <si>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</si>
  <si>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</si>
  <si>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</si>
  <si>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</si>
  <si>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</si>
  <si>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</si>
  <si>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</si>
  <si>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</si>
  <si>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</si>
  <si>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</si>
  <si>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</si>
  <si>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</si>
  <si>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</si>
  <si>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</si>
  <si>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</si>
  <si>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</si>
  <si>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</si>
  <si>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</si>
  <si>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</si>
  <si>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</si>
  <si>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</si>
  <si>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</si>
  <si>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</si>
  <si>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</si>
  <si>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</si>
  <si>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</si>
  <si>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</si>
  <si>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</si>
  <si>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</si>
  <si>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</si>
  <si>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</si>
  <si>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</si>
  <si>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</si>
  <si>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</si>
  <si>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</si>
  <si>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</si>
  <si>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</si>
  <si>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</si>
  <si>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</si>
  <si>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</si>
  <si>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</si>
  <si>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</si>
  <si>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</si>
  <si>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</si>
  <si>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</si>
  <si>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</si>
  <si>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</si>
  <si>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</si>
  <si>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</si>
  <si>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</si>
  <si>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</si>
  <si>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</si>
  <si>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</si>
  <si>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</si>
  <si>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</si>
  <si>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</si>
  <si>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</si>
  <si>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</si>
  <si>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</si>
  <si>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</si>
  <si>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</si>
  <si>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</si>
  <si>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</si>
  <si>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</si>
  <si>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</si>
  <si>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</si>
  <si>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</si>
  <si>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</si>
  <si>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</si>
  <si>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</si>
  <si>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</si>
  <si>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</si>
  <si>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</si>
  <si>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</si>
  <si>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</si>
  <si>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</si>
  <si>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</si>
  <si>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</si>
  <si>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</si>
  <si>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</si>
  <si>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</si>
  <si>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</si>
  <si>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</si>
  <si>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</si>
  <si>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</si>
  <si>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</si>
  <si>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</si>
  <si>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</si>
  <si>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</si>
  <si>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</si>
  <si>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</si>
  <si>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</si>
  <si>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</si>
  <si>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</si>
  <si>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</si>
  <si>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</si>
  <si>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</si>
  <si>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</si>
  <si>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</si>
  <si>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</si>
  <si>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</si>
  <si>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</si>
  <si>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</si>
  <si>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</si>
  <si>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</si>
  <si>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</si>
  <si>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</si>
  <si>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</si>
  <si>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</si>
  <si>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</si>
  <si>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</si>
  <si>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</si>
  <si>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</si>
  <si>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</si>
  <si>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</si>
  <si>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</si>
  <si>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</si>
  <si>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</si>
  <si>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</si>
  <si>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</si>
  <si>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</si>
  <si>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</si>
  <si>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</si>
  <si>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</si>
  <si>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</si>
  <si>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</si>
  <si>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</si>
  <si>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</si>
  <si>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</si>
  <si>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</si>
  <si>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</si>
  <si>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</si>
  <si>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</si>
  <si>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</si>
  <si>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</si>
  <si>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</si>
  <si>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</si>
  <si>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</si>
  <si>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</si>
  <si>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</si>
  <si>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</si>
  <si>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</si>
  <si>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</si>
  <si>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</si>
  <si>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</si>
  <si>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</si>
  <si>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</si>
  <si>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</si>
  <si>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</si>
  <si>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</si>
  <si>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</si>
  <si>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</si>
  <si>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</si>
  <si>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</si>
  <si>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</si>
  <si>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</si>
  <si>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</si>
  <si>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</si>
  <si>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</si>
  <si>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</si>
  <si>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</si>
  <si>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</si>
  <si>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</si>
  <si>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</si>
  <si>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</si>
  <si>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</si>
  <si>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</si>
  <si>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</si>
  <si>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</si>
  <si>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</si>
  <si>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</si>
  <si>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</si>
  <si>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</si>
  <si>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</si>
  <si>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</si>
  <si>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</si>
  <si>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</si>
  <si>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</si>
  <si>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</si>
  <si>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</si>
  <si>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</si>
  <si>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</si>
  <si>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</si>
  <si>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</si>
  <si>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</si>
  <si>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</si>
  <si>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</si>
  <si>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</si>
  <si>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</si>
  <si>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</si>
  <si>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</si>
  <si>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</si>
  <si>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</si>
  <si>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</si>
  <si>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</si>
  <si>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</si>
  <si>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</si>
  <si>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</si>
  <si>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</si>
  <si>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</si>
  <si>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</si>
  <si>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</si>
  <si>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</si>
  <si>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</si>
  <si>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</si>
  <si>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</si>
  <si>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</si>
  <si>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</si>
  <si>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</si>
  <si>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</si>
  <si>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</si>
  <si>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</si>
  <si>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</si>
  <si>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</si>
  <si>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</si>
  <si>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</si>
  <si>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</si>
  <si>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</si>
  <si>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</si>
  <si>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</si>
  <si>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</si>
  <si>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</si>
  <si>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</si>
  <si>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</si>
  <si>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</si>
  <si>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</si>
  <si>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</si>
  <si>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</si>
  <si>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</si>
  <si>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</si>
  <si>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</si>
  <si>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</si>
  <si>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</si>
  <si>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</si>
  <si>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</si>
  <si>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</si>
  <si>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</si>
  <si>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</si>
  <si>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</si>
  <si>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</si>
  <si>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</si>
  <si>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</si>
  <si>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</si>
  <si>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</si>
  <si>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</si>
  <si>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</si>
  <si>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</si>
  <si>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</si>
  <si>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</si>
  <si>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</si>
  <si>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</si>
  <si>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</si>
  <si>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</si>
  <si>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</si>
  <si>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</si>
  <si>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</si>
  <si>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</si>
  <si>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</si>
  <si>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</si>
  <si>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</si>
  <si>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</si>
  <si>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</si>
  <si>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</si>
  <si>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</si>
  <si>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</si>
  <si>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</si>
  <si>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</si>
  <si>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</si>
  <si>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</si>
  <si>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</si>
  <si>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</si>
  <si>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</si>
  <si>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</si>
  <si>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</si>
  <si>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</si>
  <si>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</si>
  <si>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</si>
  <si>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</si>
  <si>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</si>
  <si>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</si>
  <si>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</si>
  <si>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</si>
  <si>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</si>
  <si>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</si>
  <si>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</si>
  <si>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</si>
  <si>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</si>
  <si>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</si>
  <si>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</si>
  <si>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</si>
  <si>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</si>
  <si>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</si>
  <si>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</si>
  <si>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</si>
  <si>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</si>
  <si>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</si>
  <si>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</si>
  <si>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</si>
  <si>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</si>
  <si>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</si>
  <si>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</si>
  <si>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</si>
  <si>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</si>
  <si>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</si>
  <si>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</si>
  <si>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</si>
  <si>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</si>
  <si>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</si>
  <si>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</si>
  <si>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</si>
  <si>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</si>
  <si>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</si>
  <si>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</si>
  <si>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</si>
  <si>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</si>
  <si>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</si>
  <si>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</si>
  <si>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</si>
  <si>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</si>
  <si>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</si>
  <si>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</si>
  <si>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</si>
  <si>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</si>
  <si>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</si>
  <si>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</si>
  <si>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</si>
  <si>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</si>
  <si>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</si>
  <si>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</si>
  <si>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</si>
  <si>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</si>
  <si>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</si>
  <si>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</si>
  <si>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</si>
  <si>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</si>
  <si>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</si>
  <si>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</si>
  <si>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</si>
  <si>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</si>
  <si>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</si>
  <si>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</si>
  <si>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</si>
  <si>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</si>
  <si>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</si>
  <si>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</si>
  <si>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</si>
  <si>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</si>
  <si>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</si>
  <si>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</si>
  <si>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</si>
  <si>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</si>
  <si>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</si>
  <si>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</si>
  <si>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</si>
  <si>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</si>
  <si>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</si>
  <si>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</si>
  <si>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</si>
  <si>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</si>
  <si>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</si>
  <si>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</si>
  <si>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</si>
  <si>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</si>
  <si>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</si>
  <si>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</si>
  <si>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</si>
  <si>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</si>
  <si>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</si>
  <si>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</si>
  <si>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</si>
  <si>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</si>
  <si>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</si>
  <si>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</si>
  <si>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</si>
  <si>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</si>
  <si>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</si>
  <si>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</si>
  <si>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</si>
  <si>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</si>
  <si>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</si>
  <si>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</si>
  <si>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</si>
  <si>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</si>
  <si>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</si>
  <si>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</si>
  <si>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</si>
  <si>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</si>
  <si>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</si>
  <si>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</si>
  <si>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</si>
  <si>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</si>
  <si>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</si>
  <si>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</si>
  <si>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</si>
  <si>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</si>
  <si>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</si>
  <si>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</si>
  <si>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</si>
  <si>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</si>
  <si>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</si>
  <si>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</si>
  <si>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</si>
  <si>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</si>
  <si>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</si>
  <si>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</si>
  <si>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</si>
  <si>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</si>
  <si>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</si>
  <si>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</si>
  <si>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</si>
  <si>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</si>
  <si>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</si>
  <si>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</si>
  <si>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</si>
  <si>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</si>
  <si>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</si>
  <si>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</si>
  <si>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</si>
  <si>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</si>
  <si>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</si>
  <si>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</si>
  <si>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</si>
  <si>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</si>
  <si>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</si>
  <si>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</si>
  <si>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</si>
  <si>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</si>
  <si>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</si>
  <si>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</si>
  <si>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</si>
  <si>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</si>
  <si>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</si>
  <si>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</si>
  <si>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</si>
  <si>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</si>
  <si>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</si>
  <si>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</si>
  <si>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</si>
  <si>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</si>
  <si>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</si>
  <si>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</si>
  <si>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</si>
  <si>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</si>
  <si>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</si>
  <si>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</si>
  <si>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</si>
  <si>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</si>
  <si>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</si>
  <si>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</si>
  <si>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</si>
  <si>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</si>
  <si>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</si>
  <si>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</si>
  <si>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</si>
  <si>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</si>
  <si>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</si>
  <si>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</si>
  <si>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</si>
  <si>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</si>
  <si>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</si>
  <si>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</si>
  <si>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</si>
  <si>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</si>
  <si>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</si>
  <si>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</si>
  <si>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</si>
  <si>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</si>
  <si>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</si>
  <si>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</si>
  <si>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</si>
  <si>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</si>
  <si>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</si>
  <si>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</si>
  <si>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</si>
  <si>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</si>
  <si>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</si>
  <si>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</si>
  <si>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</si>
  <si>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</si>
  <si>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</si>
  <si>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</si>
  <si>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</si>
  <si>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</si>
  <si>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</si>
  <si>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</si>
  <si>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</si>
  <si>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</si>
  <si>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</si>
  <si>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</si>
  <si>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</si>
  <si>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</si>
  <si>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</si>
  <si>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</si>
  <si>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</si>
  <si>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</si>
  <si>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</si>
  <si>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</si>
  <si>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</si>
  <si>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</si>
  <si>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</si>
  <si>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</si>
  <si>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</si>
  <si>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</si>
  <si>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</si>
  <si>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</si>
  <si>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</si>
  <si>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</si>
  <si>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</si>
  <si>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</si>
  <si>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</si>
  <si>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</si>
  <si>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</si>
  <si>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</si>
  <si>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</si>
  <si>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</si>
  <si>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</si>
  <si>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</si>
  <si>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</si>
  <si>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</si>
  <si>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</si>
  <si>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</si>
  <si>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</si>
  <si>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</si>
  <si>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</si>
  <si>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</si>
  <si>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</si>
  <si>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</si>
  <si>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</si>
  <si>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</si>
  <si>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</si>
  <si>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</si>
  <si>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</si>
  <si>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</si>
  <si>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</si>
  <si>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</si>
  <si>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</si>
  <si>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</si>
  <si>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</si>
  <si>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</si>
  <si>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</si>
  <si>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</si>
  <si>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</si>
  <si>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</si>
  <si>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</si>
  <si>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</si>
  <si>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</si>
  <si>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</si>
  <si>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</si>
  <si>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</si>
  <si>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</si>
  <si>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</si>
  <si>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</si>
  <si>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</si>
  <si>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</si>
  <si>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</si>
  <si>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</si>
  <si>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</si>
  <si>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</si>
  <si>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</si>
  <si>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</si>
  <si>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</si>
  <si>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</si>
  <si>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</si>
  <si>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</si>
  <si>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</si>
  <si>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</si>
  <si>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</si>
  <si>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</si>
  <si>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</si>
  <si>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</si>
  <si>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</si>
  <si>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</si>
  <si>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</si>
  <si>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</si>
  <si>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</si>
  <si>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</si>
  <si>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</si>
  <si>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</si>
  <si>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</si>
  <si>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</si>
  <si>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</si>
  <si>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</si>
  <si>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</si>
  <si>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</si>
  <si>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</si>
  <si>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</si>
  <si>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</si>
  <si>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</si>
  <si>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</si>
  <si>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</si>
  <si>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</si>
  <si>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</si>
  <si>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</si>
  <si>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</si>
  <si>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</si>
  <si>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</si>
  <si>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</si>
  <si>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</si>
  <si>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</si>
  <si>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</si>
  <si>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</si>
  <si>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</si>
  <si>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</si>
  <si>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</si>
  <si>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</si>
  <si>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</si>
  <si>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</si>
  <si>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</si>
  <si>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</si>
  <si>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</si>
  <si>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</si>
  <si>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</si>
  <si>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</si>
  <si>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</si>
  <si>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</si>
  <si>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</si>
  <si>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</si>
  <si>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</si>
  <si>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</si>
  <si>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</si>
  <si>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</si>
  <si>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</si>
  <si>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</si>
  <si>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</si>
  <si>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</si>
  <si>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</si>
  <si>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</si>
  <si>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</si>
  <si>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</si>
  <si>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</si>
  <si>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</si>
  <si>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</si>
  <si>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</si>
  <si>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</si>
  <si>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</si>
  <si>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</si>
  <si>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</si>
  <si>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</si>
  <si>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</si>
  <si>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</si>
  <si>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</si>
  <si>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</si>
  <si>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</si>
  <si>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</si>
  <si>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</si>
  <si>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</si>
  <si>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</si>
  <si>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</si>
  <si>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</si>
  <si>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</si>
  <si>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</si>
  <si>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</si>
  <si>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</si>
  <si>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</si>
  <si>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</si>
  <si>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</si>
  <si>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</si>
  <si>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</si>
  <si>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</si>
  <si>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</si>
  <si>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</si>
  <si>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</si>
  <si>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</si>
  <si>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</si>
  <si>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</si>
  <si>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</si>
  <si>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</si>
  <si>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</si>
  <si>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</si>
  <si>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</si>
  <si>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</si>
  <si>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</si>
  <si>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</si>
  <si>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</si>
  <si>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</si>
  <si>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</si>
  <si>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</si>
  <si>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</si>
  <si>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</si>
  <si>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</si>
  <si>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</si>
  <si>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</si>
  <si>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</si>
  <si>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</si>
  <si>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</si>
  <si>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</si>
  <si>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</si>
  <si>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</si>
  <si>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</si>
  <si>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</si>
  <si>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</si>
  <si>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</si>
  <si>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</si>
  <si>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</si>
  <si>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</si>
  <si>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</si>
  <si>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</si>
  <si>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</si>
  <si>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</si>
  <si>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</si>
  <si>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</si>
  <si>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</si>
  <si>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</si>
  <si>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</si>
  <si>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</si>
  <si>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</si>
  <si>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</si>
  <si>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</si>
  <si>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</si>
  <si>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</si>
  <si>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</si>
  <si>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</si>
  <si>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</si>
  <si>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</si>
  <si>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</si>
  <si>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</si>
  <si>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</si>
  <si>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</si>
  <si>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</si>
  <si>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</si>
  <si>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</si>
  <si>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</si>
  <si>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</si>
  <si>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</si>
  <si>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</si>
  <si>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</si>
  <si>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</si>
  <si>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</si>
  <si>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</si>
  <si>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</si>
  <si>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</si>
  <si>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</si>
  <si>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</si>
  <si>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</si>
  <si>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</si>
  <si>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</si>
  <si>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</si>
  <si>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</si>
  <si>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</si>
  <si>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</si>
  <si>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</si>
  <si>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</si>
  <si>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</si>
  <si>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</si>
  <si>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</si>
  <si>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</si>
  <si>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</si>
  <si>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</si>
  <si>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</si>
  <si>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</si>
  <si>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</si>
  <si>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</si>
  <si>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</si>
  <si>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</si>
  <si>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</si>
  <si>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</si>
  <si>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</si>
  <si>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</si>
  <si>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</si>
  <si>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</si>
  <si>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</si>
  <si>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</si>
  <si>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</si>
  <si>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</si>
  <si>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</si>
  <si>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</si>
  <si>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</si>
  <si>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</si>
  <si>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</si>
  <si>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</si>
  <si>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</si>
  <si>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</si>
  <si>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</si>
  <si>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</si>
  <si>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</si>
  <si>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</si>
  <si>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</si>
  <si>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</si>
  <si>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</si>
  <si>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</si>
  <si>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</si>
  <si>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</si>
  <si>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</si>
  <si>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</si>
  <si>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</si>
  <si>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</si>
  <si>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</si>
  <si>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</si>
  <si>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</si>
  <si>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</si>
  <si>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</si>
  <si>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</si>
  <si>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</si>
  <si>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</si>
  <si>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</si>
  <si>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</si>
  <si>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</si>
  <si>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</si>
  <si>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</si>
  <si>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</si>
  <si>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</si>
  <si>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</si>
  <si>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</si>
  <si>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</si>
  <si>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</si>
  <si>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</si>
  <si>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</si>
  <si>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</si>
  <si>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</si>
  <si>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</si>
  <si>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</si>
  <si>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</si>
  <si>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</si>
  <si>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</si>
  <si>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</si>
  <si>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</si>
  <si>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</si>
  <si>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</si>
  <si>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</si>
  <si>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</si>
  <si>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</si>
  <si>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</si>
  <si>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</si>
  <si>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</si>
  <si>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</si>
  <si>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</si>
  <si>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</si>
  <si>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</si>
  <si>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</si>
  <si>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</si>
  <si>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</si>
  <si>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</si>
  <si>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</si>
  <si>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</si>
  <si>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</si>
  <si>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</si>
  <si>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</si>
  <si>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</si>
  <si>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</si>
  <si>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</si>
  <si>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</si>
  <si>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</si>
  <si>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</si>
  <si>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</si>
  <si>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</si>
  <si>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</si>
  <si>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</si>
  <si>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</si>
  <si>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</si>
  <si>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</si>
  <si>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</si>
  <si>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</si>
  <si>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</si>
  <si>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</si>
  <si>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</si>
  <si>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</si>
  <si>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</si>
  <si>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</si>
  <si>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</si>
  <si>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</si>
  <si>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</si>
  <si>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</si>
  <si>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</si>
  <si>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</si>
  <si>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</si>
  <si>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</si>
  <si>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</si>
  <si>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</si>
  <si>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</si>
  <si>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</si>
  <si>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</si>
  <si>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</si>
  <si>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</si>
  <si>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</si>
  <si>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</si>
  <si>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</si>
  <si>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</si>
  <si>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</si>
  <si>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</si>
  <si>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</si>
  <si>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</si>
  <si>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</si>
  <si>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</si>
  <si>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</si>
  <si>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</si>
  <si>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</si>
  <si>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</si>
  <si>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</si>
  <si>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</si>
  <si>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</si>
  <si>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</si>
  <si>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</si>
  <si>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</si>
  <si>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</si>
  <si>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</si>
  <si>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</si>
  <si>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</si>
  <si>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</si>
  <si>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</si>
  <si>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</si>
  <si>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</si>
  <si>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</si>
  <si>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</si>
  <si>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</si>
  <si>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</si>
  <si>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</si>
  <si>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</si>
  <si>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</si>
  <si>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</si>
  <si>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</si>
  <si>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</si>
  <si>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</si>
  <si>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</si>
  <si>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</si>
  <si>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</si>
  <si>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</si>
  <si>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</si>
  <si>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</si>
  <si>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</si>
  <si>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</si>
  <si>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</si>
  <si>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</si>
  <si>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</si>
  <si>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</si>
  <si>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</si>
  <si>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</si>
  <si>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</si>
  <si>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</si>
  <si>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</si>
  <si>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</si>
  <si>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</si>
  <si>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</si>
  <si>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</si>
  <si>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</si>
  <si>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</si>
  <si>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</si>
  <si>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</si>
  <si>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</si>
  <si>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</si>
  <si>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</si>
  <si>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</si>
  <si>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</si>
  <si>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</si>
  <si>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</si>
  <si>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</si>
  <si>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</si>
  <si>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</si>
  <si>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</si>
  <si>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</si>
  <si>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</si>
  <si>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</si>
  <si>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</si>
  <si>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</si>
  <si>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</si>
  <si>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</si>
  <si>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</si>
  <si>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</si>
  <si>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</si>
  <si>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</si>
  <si>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</si>
  <si>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</si>
  <si>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</si>
  <si>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</si>
  <si>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</si>
  <si>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</si>
  <si>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</si>
  <si>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</si>
  <si>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</si>
  <si>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</si>
  <si>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</si>
  <si>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</si>
  <si>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</si>
  <si>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</si>
  <si>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</si>
  <si>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</si>
  <si>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</si>
  <si>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</si>
  <si>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</si>
  <si>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</si>
  <si>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</si>
  <si>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</si>
  <si>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</si>
  <si>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</si>
  <si>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</si>
  <si>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</si>
  <si>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</si>
  <si>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</si>
  <si>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</si>
  <si>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</si>
  <si>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</si>
  <si>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</si>
  <si>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</si>
  <si>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</si>
  <si>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</si>
  <si>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</si>
  <si>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</si>
  <si>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</si>
  <si>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</si>
  <si>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</si>
  <si>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</si>
  <si>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</si>
  <si>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</si>
  <si>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</si>
  <si>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</si>
  <si>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</si>
  <si>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</si>
  <si>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</si>
  <si>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</si>
  <si>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</si>
  <si>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</si>
  <si>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</si>
  <si>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</si>
  <si>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</si>
  <si>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</si>
  <si>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</si>
  <si>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</si>
  <si>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</si>
  <si>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</si>
  <si>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</si>
  <si>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</si>
  <si>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</si>
  <si>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</si>
  <si>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</si>
  <si>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</si>
  <si>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</si>
  <si>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</si>
  <si>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</si>
  <si>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</si>
  <si>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</si>
  <si>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</si>
  <si>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</si>
  <si>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</si>
  <si>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</si>
  <si>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</si>
  <si>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</si>
  <si>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</si>
  <si>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</si>
  <si>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</si>
  <si>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</si>
  <si>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</si>
  <si>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</si>
  <si>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</si>
  <si>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</si>
  <si>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</si>
  <si>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</si>
  <si>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</si>
  <si>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</si>
  <si>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</si>
  <si>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</si>
  <si>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</si>
  <si>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</si>
  <si>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</si>
  <si>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</si>
  <si>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</si>
  <si>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</si>
  <si>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</si>
  <si>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</si>
  <si>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</si>
  <si>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</si>
  <si>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</si>
  <si>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</si>
  <si>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</si>
  <si>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</si>
  <si>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</si>
  <si>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</si>
  <si>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</si>
  <si>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</si>
  <si>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</si>
  <si>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</si>
  <si>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</si>
  <si>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</si>
  <si>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</si>
  <si>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</si>
  <si>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</si>
  <si>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</si>
  <si>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</si>
  <si>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</si>
  <si>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</si>
  <si>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</si>
  <si>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</si>
  <si>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</si>
  <si>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</si>
  <si>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</si>
  <si>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</si>
  <si>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</si>
  <si>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</si>
  <si>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</si>
  <si>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</si>
  <si>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</si>
  <si>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</si>
  <si>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</si>
  <si>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</si>
  <si>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</si>
  <si>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</si>
  <si>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</si>
  <si>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</si>
  <si>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</si>
  <si>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</si>
  <si>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</si>
  <si>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</si>
  <si>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</si>
  <si>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</si>
  <si>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</si>
  <si>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</si>
  <si>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</si>
  <si>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</si>
  <si>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</si>
  <si>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</si>
  <si>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</si>
  <si>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</si>
  <si>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</si>
  <si>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</si>
  <si>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</si>
  <si>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</si>
  <si>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</si>
  <si>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</si>
  <si>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</si>
  <si>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</si>
  <si>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</si>
  <si>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</si>
  <si>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</si>
  <si>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</si>
  <si>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</si>
  <si>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</si>
  <si>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</si>
  <si>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</si>
  <si>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</si>
  <si>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</si>
  <si>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</si>
  <si>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</si>
  <si>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</si>
  <si>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</si>
  <si>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</si>
  <si>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</si>
  <si>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</si>
  <si>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</si>
  <si>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</si>
  <si>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</si>
  <si>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</si>
  <si>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</si>
  <si>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</si>
  <si>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</si>
  <si>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</si>
  <si>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</si>
  <si>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</si>
  <si>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</si>
  <si>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</si>
  <si>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</si>
  <si>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</si>
  <si>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</si>
  <si>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</si>
  <si>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</si>
  <si>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</si>
  <si>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</si>
  <si>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</si>
  <si>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</si>
  <si>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</si>
  <si>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</si>
  <si>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</si>
  <si>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</si>
  <si>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</si>
  <si>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</si>
  <si>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</si>
  <si>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</si>
  <si>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</si>
  <si>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</si>
  <si>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</si>
  <si>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</si>
  <si>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</si>
  <si>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</si>
  <si>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</si>
  <si>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</si>
  <si>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</si>
  <si>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</si>
  <si>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</si>
  <si>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</si>
  <si>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</si>
  <si>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</si>
  <si>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</si>
  <si>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</si>
  <si>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</si>
  <si>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</si>
  <si>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</si>
  <si>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</si>
  <si>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</si>
  <si>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</si>
  <si>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</si>
  <si>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</si>
  <si>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</si>
  <si>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</si>
  <si>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</si>
  <si>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</si>
  <si>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</si>
  <si>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</si>
  <si>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</si>
  <si>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</si>
  <si>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</si>
  <si>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</si>
  <si>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</si>
  <si>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</si>
  <si>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</si>
  <si>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</si>
  <si>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</si>
  <si>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</si>
  <si>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</si>
  <si>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</si>
  <si>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</si>
  <si>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</si>
  <si>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</si>
  <si>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</si>
  <si>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</si>
  <si>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</si>
  <si>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</si>
  <si>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</si>
  <si>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</si>
  <si>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</si>
  <si>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</si>
  <si>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</si>
  <si>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</si>
  <si>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</si>
  <si>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</si>
  <si>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</si>
  <si>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</si>
  <si>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</si>
  <si>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</si>
  <si>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</si>
  <si>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</si>
  <si>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</si>
  <si>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</si>
  <si>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</si>
  <si>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</si>
  <si>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</si>
  <si>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</si>
  <si>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</si>
  <si>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</si>
  <si>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</si>
  <si>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</si>
  <si>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</si>
  <si>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</si>
  <si>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</si>
  <si>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</si>
  <si>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</si>
  <si>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</si>
  <si>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</si>
  <si>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</si>
  <si>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</si>
  <si>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</si>
  <si>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</si>
  <si>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</si>
  <si>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</si>
  <si>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</si>
  <si>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</si>
  <si>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</si>
  <si>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</si>
  <si>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</si>
  <si>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</si>
  <si>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</si>
  <si>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</si>
  <si>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</si>
  <si>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</si>
  <si>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</si>
  <si>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</si>
  <si>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</si>
  <si>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</si>
  <si>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</si>
  <si>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</si>
  <si>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</si>
  <si>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</si>
  <si>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</si>
  <si>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</si>
  <si>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</si>
  <si>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</si>
  <si>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</si>
  <si>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</si>
  <si>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</si>
  <si>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</si>
  <si>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</si>
  <si>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</si>
  <si>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</si>
  <si>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</si>
  <si>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</si>
  <si>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</si>
  <si>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</si>
  <si>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</si>
  <si>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</si>
  <si>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</si>
  <si>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</si>
  <si>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</si>
  <si>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</si>
  <si>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</si>
  <si>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</si>
  <si>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</si>
  <si>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</si>
  <si>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</si>
  <si>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</si>
  <si>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</si>
  <si>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</si>
  <si>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</si>
  <si>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</si>
  <si>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</si>
  <si>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</si>
  <si>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</si>
  <si>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</si>
  <si>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</si>
  <si>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</si>
  <si>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</si>
  <si>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</si>
  <si>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</si>
  <si>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</si>
  <si>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</si>
  <si>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</si>
  <si>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</si>
  <si>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</si>
  <si>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</si>
  <si>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</si>
  <si>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</si>
  <si>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</si>
  <si>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</si>
  <si>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</si>
  <si>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</si>
  <si>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</si>
  <si>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</si>
  <si>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</si>
  <si>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</si>
  <si>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</si>
  <si>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</si>
  <si>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</si>
  <si>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</si>
  <si>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</si>
  <si>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</si>
  <si>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</si>
  <si>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</si>
  <si>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</si>
  <si>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</si>
  <si>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</si>
  <si>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</si>
  <si>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</si>
  <si>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</si>
  <si>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</si>
  <si>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</si>
  <si>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</si>
  <si>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</si>
  <si>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</si>
  <si>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</si>
  <si>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</si>
  <si>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</si>
  <si>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</si>
  <si>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</si>
  <si>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</si>
  <si>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</si>
  <si>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</si>
  <si>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</si>
  <si>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</si>
  <si>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</si>
  <si>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</si>
  <si>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</si>
  <si>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</si>
  <si>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</si>
  <si>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</si>
  <si>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</si>
  <si>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</si>
  <si>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</si>
  <si>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</si>
  <si>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</si>
  <si>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</si>
  <si>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</si>
  <si>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</si>
  <si>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</si>
  <si>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</si>
  <si>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</si>
  <si>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</si>
  <si>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</si>
  <si>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</si>
  <si>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</si>
  <si>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</si>
  <si>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</si>
  <si>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</si>
  <si>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</si>
  <si>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</si>
  <si>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</si>
  <si>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</si>
  <si>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</si>
  <si>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</si>
  <si>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</si>
  <si>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</si>
  <si>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</si>
  <si>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</si>
  <si>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</si>
  <si>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</si>
  <si>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</si>
  <si>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</si>
  <si>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</si>
  <si>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</si>
  <si>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</si>
  <si>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</si>
  <si>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</si>
  <si>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</si>
  <si>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</si>
  <si>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</si>
  <si>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</si>
  <si>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</si>
  <si>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</si>
  <si>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</si>
  <si>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</si>
  <si>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</si>
  <si>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</si>
  <si>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</si>
  <si>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</si>
  <si>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</si>
  <si>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</si>
  <si>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</si>
  <si>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</si>
  <si>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</si>
  <si>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</si>
  <si>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</si>
  <si>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</si>
  <si>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</si>
  <si>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</si>
  <si>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</si>
  <si>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</si>
  <si>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</si>
  <si>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</si>
  <si>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</si>
  <si>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</si>
  <si>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</si>
  <si>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</si>
  <si>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</si>
  <si>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</si>
  <si>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</si>
  <si>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</si>
  <si>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</si>
  <si>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</si>
  <si>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</si>
  <si>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</si>
  <si>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</si>
  <si>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</si>
  <si>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</si>
  <si>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</si>
  <si>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</si>
  <si>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</si>
  <si>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</si>
  <si>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</si>
  <si>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</si>
  <si>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</si>
  <si>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</si>
  <si>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</si>
  <si>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</si>
  <si>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</si>
  <si>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</si>
  <si>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</si>
  <si>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</si>
  <si>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</si>
  <si>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</si>
  <si>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</si>
  <si>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</si>
  <si>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</si>
  <si>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</si>
  <si>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</si>
  <si>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</si>
  <si>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</si>
  <si>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</si>
  <si>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</si>
  <si>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</si>
  <si>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</si>
  <si>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</si>
  <si>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</si>
  <si>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</si>
  <si>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</si>
  <si>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</si>
  <si>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</si>
  <si>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</si>
  <si>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</si>
  <si>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</si>
  <si>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</si>
  <si>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</si>
  <si>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</si>
  <si>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</si>
  <si>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</si>
  <si>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</si>
  <si>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</si>
  <si>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</si>
  <si>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</si>
  <si>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</si>
  <si>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</si>
  <si>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</si>
  <si>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</si>
  <si>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</si>
  <si>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</si>
  <si>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</si>
  <si>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</si>
  <si>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</si>
  <si>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</si>
  <si>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</si>
  <si>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</si>
  <si>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</si>
  <si>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</si>
  <si>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</si>
  <si>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</si>
  <si>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</si>
  <si>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</si>
  <si>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</si>
  <si>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</si>
  <si>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</si>
  <si>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</si>
  <si>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</si>
  <si>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</si>
  <si>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</si>
  <si>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</si>
  <si>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</si>
  <si>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</si>
  <si>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</si>
  <si>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</si>
  <si>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</si>
  <si>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</si>
  <si>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</si>
  <si>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</si>
  <si>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</si>
  <si>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</si>
  <si>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</si>
  <si>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</si>
  <si>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</si>
  <si>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</si>
  <si>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</si>
  <si>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</si>
  <si>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</si>
  <si>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</si>
  <si>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</si>
  <si>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</si>
  <si>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</si>
  <si>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</si>
  <si>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</si>
  <si>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</si>
  <si>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</si>
  <si>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</si>
  <si>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</si>
  <si>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</si>
  <si>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</si>
  <si>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</si>
  <si>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</si>
  <si>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</si>
  <si>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</si>
  <si>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</si>
  <si>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</si>
  <si>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</si>
  <si>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</si>
  <si>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</si>
  <si>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</si>
  <si>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</si>
  <si>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</si>
  <si>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</si>
  <si>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</si>
  <si>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</si>
  <si>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</si>
  <si>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</si>
  <si>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</si>
  <si>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</si>
  <si>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</si>
  <si>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</si>
  <si>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</si>
  <si>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</si>
  <si>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</si>
  <si>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</si>
  <si>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</si>
  <si>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</si>
  <si>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</si>
  <si>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</si>
  <si>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</si>
  <si>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</si>
  <si>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</si>
  <si>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</si>
  <si>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</si>
  <si>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</si>
  <si>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</si>
  <si>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</si>
  <si>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</si>
  <si>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</si>
  <si>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</si>
  <si>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</si>
  <si>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</si>
  <si>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</si>
  <si>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</si>
  <si>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</si>
  <si>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</si>
  <si>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</si>
  <si>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</si>
  <si>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</si>
  <si>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</si>
  <si>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</si>
  <si>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</si>
  <si>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</si>
  <si>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</si>
  <si>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</si>
  <si>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</si>
  <si>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</si>
  <si>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</si>
  <si>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</si>
  <si>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</si>
  <si>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</si>
  <si>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</si>
  <si>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</si>
  <si>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</si>
  <si>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</si>
  <si>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</si>
  <si>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</si>
  <si>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</si>
  <si>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</si>
  <si>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</si>
  <si>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</si>
  <si>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</si>
  <si>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</si>
  <si>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</si>
  <si>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</si>
  <si>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</si>
  <si>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</si>
  <si>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</si>
  <si>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</si>
  <si>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</si>
  <si>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</si>
  <si>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</si>
  <si>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</si>
  <si>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</si>
  <si>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</si>
  <si>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</si>
  <si>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</si>
  <si>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</si>
  <si>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</si>
  <si>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</si>
  <si>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</si>
  <si>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</si>
  <si>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</si>
  <si>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</si>
  <si>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</si>
  <si>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</si>
  <si>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</si>
  <si>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</si>
  <si>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</si>
  <si>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</si>
  <si>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</si>
  <si>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</si>
  <si>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</si>
  <si>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</si>
  <si>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</si>
  <si>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</si>
  <si>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</si>
  <si>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</si>
  <si>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</si>
  <si>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</si>
  <si>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</si>
  <si>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</si>
  <si>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</si>
  <si>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</si>
  <si>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</si>
  <si>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</si>
  <si>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</si>
  <si>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</si>
  <si>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</si>
  <si>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</si>
  <si>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</si>
  <si>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</si>
  <si>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</si>
  <si>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</si>
  <si>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</si>
  <si>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</si>
  <si>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</si>
  <si>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</si>
  <si>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</si>
  <si>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</si>
  <si>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</si>
  <si>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</si>
  <si>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</si>
  <si>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</si>
  <si>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</si>
  <si>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</si>
  <si>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</si>
  <si>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</si>
  <si>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</si>
  <si>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</si>
  <si>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</si>
  <si>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</si>
  <si>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</si>
  <si>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</si>
  <si>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</si>
  <si>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</si>
  <si>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</si>
  <si>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</si>
  <si>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</si>
  <si>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</si>
  <si>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</si>
  <si>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</si>
  <si>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</si>
  <si>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</si>
  <si>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</si>
  <si>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</si>
  <si>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</si>
  <si>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</si>
  <si>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</si>
  <si>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</si>
  <si>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</si>
  <si>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</si>
  <si>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</si>
  <si>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</si>
  <si>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</si>
  <si>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</si>
  <si>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</si>
  <si>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</si>
  <si>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</si>
  <si>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</si>
  <si>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</si>
  <si>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</si>
  <si>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</si>
  <si>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</si>
  <si>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</si>
  <si>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</si>
  <si>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</si>
  <si>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</si>
  <si>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</si>
  <si>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</si>
  <si>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</si>
  <si>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</si>
  <si>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</si>
  <si>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</si>
  <si>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</si>
  <si>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</si>
  <si>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</si>
  <si>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</si>
  <si>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</si>
  <si>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</si>
  <si>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</si>
  <si>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</si>
  <si>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</si>
  <si>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</si>
  <si>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</si>
  <si>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</si>
  <si>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</si>
  <si>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</si>
  <si>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</si>
  <si>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</si>
  <si>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</si>
  <si>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</si>
  <si>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</si>
  <si>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</si>
  <si>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</si>
  <si>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</si>
  <si>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</si>
  <si>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</si>
  <si>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</si>
  <si>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</si>
  <si>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</si>
  <si>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</si>
  <si>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</si>
  <si>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</si>
  <si>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</si>
  <si>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</si>
  <si>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</si>
  <si>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</si>
  <si>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</si>
  <si>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</si>
  <si>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</si>
  <si>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</si>
  <si>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</si>
  <si>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</si>
  <si>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</si>
  <si>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</si>
  <si>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</si>
  <si>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</si>
  <si>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</si>
  <si>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</si>
  <si>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</si>
  <si>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</si>
  <si>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</si>
  <si>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</si>
  <si>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</si>
  <si>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</si>
  <si>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</si>
  <si>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</si>
  <si>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</si>
  <si>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</si>
  <si>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</si>
  <si>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</si>
  <si>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</si>
  <si>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</si>
  <si>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</si>
  <si>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</si>
  <si>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</si>
  <si>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</si>
  <si>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</si>
  <si>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</si>
  <si>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</si>
  <si>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</si>
  <si>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</si>
  <si>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</si>
  <si>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</si>
  <si>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</si>
  <si>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</si>
  <si>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</si>
  <si>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</si>
  <si>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</si>
  <si>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</si>
  <si>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</si>
  <si>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</si>
  <si>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</si>
  <si>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</si>
  <si>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</si>
  <si>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</si>
  <si>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</si>
  <si>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</si>
  <si>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</si>
  <si>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</si>
  <si>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</si>
  <si>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</si>
  <si>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</si>
  <si>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</si>
  <si>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</si>
  <si>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</si>
  <si>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</si>
  <si>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</si>
  <si>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</si>
  <si>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</si>
  <si>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</si>
  <si>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</si>
  <si>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</si>
  <si>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</si>
  <si>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</si>
  <si>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</si>
  <si>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</si>
  <si>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</si>
  <si>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</si>
  <si>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</si>
  <si>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</si>
  <si>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</si>
  <si>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</si>
  <si>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</si>
  <si>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</si>
  <si>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</si>
  <si>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</si>
  <si>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</si>
  <si>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</si>
  <si>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</si>
  <si>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</si>
  <si>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</si>
  <si>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</si>
  <si>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</si>
  <si>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</si>
  <si>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</si>
  <si>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</si>
  <si>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</si>
  <si>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</si>
  <si>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</si>
  <si>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</si>
  <si>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</si>
  <si>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</si>
  <si>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</si>
  <si>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</si>
  <si>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</si>
  <si>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</si>
  <si>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</si>
  <si>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</si>
  <si>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</si>
  <si>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</si>
  <si>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</si>
  <si>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</si>
  <si>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</si>
  <si>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</si>
  <si>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</si>
  <si>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</si>
  <si>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</si>
  <si>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</si>
  <si>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</si>
  <si>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</si>
  <si>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</si>
  <si>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</si>
  <si>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</si>
  <si>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</si>
  <si>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</si>
  <si>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</si>
  <si>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</si>
  <si>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</si>
  <si>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</si>
  <si>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</si>
  <si>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</si>
  <si>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</si>
  <si>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</si>
  <si>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</si>
  <si>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</si>
  <si>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</si>
  <si>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</si>
  <si>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</si>
  <si>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</si>
  <si>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</si>
  <si>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</si>
  <si>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</si>
  <si>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</si>
  <si>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</si>
  <si>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</si>
  <si>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</si>
  <si>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</si>
  <si>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</si>
  <si>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</si>
  <si>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</si>
  <si>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</si>
  <si>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</si>
  <si>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</si>
  <si>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</si>
  <si>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</si>
  <si>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</si>
  <si>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</si>
  <si>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</si>
  <si>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</si>
  <si>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</si>
  <si>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</si>
  <si>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</si>
  <si>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</si>
  <si>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</si>
  <si>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</si>
  <si>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</si>
  <si>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</si>
  <si>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</si>
  <si>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</si>
  <si>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</si>
  <si>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</si>
  <si>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</si>
  <si>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</si>
  <si>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</si>
  <si>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</si>
  <si>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</si>
  <si>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</si>
  <si>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</si>
  <si>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</si>
  <si>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</si>
  <si>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</si>
  <si>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</si>
  <si>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</si>
  <si>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</si>
  <si>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</si>
  <si>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</si>
  <si>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</si>
  <si>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</si>
  <si>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</si>
  <si>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</si>
  <si>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</si>
  <si>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</si>
  <si>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</si>
  <si>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</si>
  <si>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</si>
  <si>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</si>
  <si>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</si>
  <si>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</si>
  <si>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</si>
  <si>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</si>
  <si>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</si>
  <si>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</si>
  <si>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</si>
  <si>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</si>
  <si>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</si>
  <si>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</si>
  <si>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</si>
  <si>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</si>
  <si>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</si>
  <si>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</si>
  <si>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</si>
  <si>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</si>
  <si>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</si>
  <si>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</si>
  <si>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</si>
  <si>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</si>
  <si>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</si>
  <si>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</si>
  <si>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</si>
  <si>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</si>
  <si>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</si>
  <si>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</si>
  <si>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</si>
  <si>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</si>
  <si>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</si>
  <si>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</si>
  <si>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</si>
  <si>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</si>
  <si>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</si>
  <si>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</si>
  <si>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</si>
  <si>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</si>
  <si>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</si>
  <si>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</si>
  <si>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</si>
  <si>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</si>
  <si>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</si>
  <si>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</si>
  <si>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</si>
  <si>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</si>
  <si>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</si>
  <si>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</si>
  <si>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</si>
  <si>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</si>
  <si>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</si>
  <si>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</si>
  <si>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</si>
  <si>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</si>
  <si>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</si>
  <si>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</si>
  <si>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</si>
  <si>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</si>
  <si>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</si>
  <si>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</si>
  <si>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</si>
  <si>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</si>
  <si>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</si>
  <si>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</si>
  <si>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</si>
  <si>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</si>
  <si>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</si>
  <si>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</si>
  <si>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</si>
  <si>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</si>
  <si>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</si>
  <si>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</si>
  <si>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</si>
  <si>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</si>
  <si>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</si>
  <si>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</si>
  <si>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</si>
  <si>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</si>
  <si>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</si>
  <si>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</si>
  <si>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</si>
  <si>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</si>
  <si>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</si>
  <si>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</si>
  <si>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</si>
  <si>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</si>
  <si>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</si>
  <si>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</si>
  <si>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</si>
  <si>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</si>
  <si>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</si>
  <si>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</si>
  <si>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</si>
  <si>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</si>
  <si>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</si>
  <si>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</si>
  <si>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</si>
  <si>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</si>
  <si>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</si>
  <si>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</si>
  <si>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</si>
  <si>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</si>
  <si>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</si>
  <si>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</si>
  <si>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</si>
  <si>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</si>
  <si>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</si>
  <si>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</si>
  <si>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</si>
  <si>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</si>
  <si>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</si>
  <si>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</si>
  <si>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</si>
  <si>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</si>
  <si>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</si>
  <si>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</si>
  <si>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</si>
  <si>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</si>
  <si>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</si>
  <si>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</si>
  <si>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</si>
  <si>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</si>
  <si>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</si>
  <si>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</si>
  <si>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</si>
  <si>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</si>
  <si>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</si>
  <si>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</si>
  <si>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</si>
  <si>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</si>
  <si>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</si>
  <si>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</si>
  <si>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</si>
  <si>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</si>
  <si>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</si>
  <si>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</si>
  <si>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</si>
  <si>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</si>
  <si>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</si>
  <si>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</si>
  <si>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</si>
  <si>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</si>
  <si>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</si>
  <si>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</si>
  <si>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</si>
  <si>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</si>
  <si>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</si>
  <si>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</si>
  <si>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</si>
  <si>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</si>
  <si>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</si>
  <si>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</si>
  <si>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</si>
  <si>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</si>
  <si>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</si>
  <si>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</si>
  <si>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</si>
  <si>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</si>
  <si>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</si>
  <si>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</si>
  <si>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</si>
  <si>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</si>
  <si>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</si>
  <si>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</si>
  <si>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</si>
  <si>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</si>
  <si>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</si>
  <si>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</si>
  <si>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</si>
  <si>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</si>
  <si>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</si>
  <si>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</si>
  <si>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</si>
  <si>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</si>
  <si>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</si>
  <si>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</si>
  <si>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</si>
  <si>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</si>
  <si>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</si>
  <si>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</si>
  <si>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</si>
  <si>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</si>
  <si>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</si>
  <si>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</si>
  <si>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</si>
  <si>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</si>
  <si>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</si>
  <si>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</si>
  <si>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</si>
  <si>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</si>
  <si>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</si>
  <si>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</si>
  <si>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</si>
  <si>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</si>
  <si>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</si>
  <si>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</si>
  <si>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</si>
  <si>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</si>
  <si>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</si>
  <si>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</si>
  <si>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</si>
  <si>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</si>
  <si>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</si>
  <si>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</si>
  <si>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</si>
  <si>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</si>
  <si>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</si>
  <si>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</si>
  <si>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</si>
  <si>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</si>
  <si>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</si>
  <si>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</si>
  <si>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</si>
  <si>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</si>
  <si>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</si>
  <si>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</si>
  <si>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</si>
  <si>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</si>
  <si>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</si>
  <si>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</si>
  <si>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</si>
  <si>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</si>
  <si>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</si>
  <si>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</si>
  <si>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</si>
  <si>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</si>
  <si>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</si>
  <si>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</si>
  <si>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</si>
  <si>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</si>
  <si>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</si>
  <si>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</si>
  <si>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</si>
  <si>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</si>
  <si>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</si>
  <si>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</si>
  <si>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</si>
  <si>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</si>
  <si>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</si>
  <si>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</si>
  <si>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</si>
  <si>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</si>
  <si>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</si>
  <si>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</si>
  <si>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</si>
  <si>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</si>
  <si>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</si>
  <si>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</si>
  <si>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</si>
  <si>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</si>
  <si>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</si>
  <si>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</si>
  <si>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</si>
  <si>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</si>
  <si>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</si>
  <si>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</si>
  <si>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</si>
  <si>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</si>
  <si>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</si>
  <si>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</si>
  <si>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</si>
  <si>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</si>
  <si>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</si>
  <si>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</si>
  <si>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</si>
  <si>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</si>
  <si>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</si>
  <si>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</si>
  <si>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</si>
  <si>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</si>
  <si>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</si>
  <si>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</si>
  <si>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</si>
  <si>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</si>
  <si>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</si>
  <si>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</si>
  <si>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</si>
  <si>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</si>
  <si>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</si>
  <si>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</si>
  <si>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</si>
  <si>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</si>
  <si>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</si>
  <si>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</si>
  <si>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</si>
  <si>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</si>
  <si>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</si>
  <si>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</si>
  <si>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</si>
  <si>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</si>
  <si>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</si>
  <si>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</si>
  <si>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</si>
  <si>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</si>
  <si>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</si>
  <si>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</si>
  <si>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</si>
  <si>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</si>
  <si>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</si>
  <si>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</si>
  <si>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</si>
  <si>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</si>
  <si>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</si>
  <si>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</si>
  <si>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</si>
  <si>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</si>
  <si>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</si>
  <si>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</si>
  <si>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</si>
  <si>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</si>
  <si>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</si>
  <si>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</si>
  <si>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</si>
  <si>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</si>
  <si>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</si>
  <si>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</si>
  <si>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</si>
  <si>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</si>
  <si>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</si>
  <si>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</si>
  <si>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</si>
  <si>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</si>
  <si>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</si>
  <si>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</si>
  <si>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</si>
  <si>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</si>
  <si>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</si>
  <si>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</si>
  <si>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</si>
  <si>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</si>
  <si>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</si>
  <si>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</si>
  <si>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</si>
  <si>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</si>
  <si>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</si>
  <si>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</si>
  <si>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</si>
  <si>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</si>
  <si>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</si>
  <si>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</si>
  <si>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</si>
  <si>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</si>
  <si>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</si>
  <si>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</si>
  <si>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</si>
  <si>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</si>
  <si>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</si>
  <si>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</si>
  <si>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</si>
  <si>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</si>
  <si>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</si>
  <si>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</si>
  <si>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</si>
  <si>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</si>
  <si>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</si>
  <si>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</si>
  <si>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</si>
  <si>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</si>
  <si>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</si>
  <si>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</si>
  <si>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</si>
  <si>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</si>
  <si>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</si>
  <si>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</si>
  <si>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</si>
  <si>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</si>
  <si>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</si>
  <si>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</si>
  <si>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</si>
  <si>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</si>
  <si>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</si>
  <si>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</si>
  <si>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</si>
  <si>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</si>
  <si>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</si>
  <si>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</si>
  <si>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</si>
  <si>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</si>
  <si>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</si>
  <si>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</si>
  <si>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</si>
  <si>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</si>
  <si>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</si>
  <si>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</si>
  <si>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</si>
  <si>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</si>
  <si>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</si>
  <si>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</si>
  <si>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</si>
  <si>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</si>
  <si>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</si>
  <si>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</si>
  <si>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</si>
  <si>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</si>
  <si>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</si>
  <si>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</si>
  <si>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</si>
  <si>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</si>
  <si>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</si>
  <si>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</si>
  <si>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</si>
  <si>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</si>
  <si>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</si>
  <si>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</si>
  <si>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</si>
  <si>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</si>
  <si>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</si>
  <si>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</si>
  <si>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</si>
  <si>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</si>
  <si>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</si>
  <si>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</si>
  <si>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</si>
  <si>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</si>
  <si>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</si>
  <si>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</si>
  <si>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</si>
  <si>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</si>
  <si>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</si>
  <si>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</si>
  <si>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</si>
  <si>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</si>
  <si>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</si>
  <si>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</si>
  <si>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</si>
  <si>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</si>
  <si>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</si>
  <si>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</si>
  <si>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</si>
  <si>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</si>
  <si>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</si>
  <si>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</si>
  <si>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</si>
  <si>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</si>
  <si>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</si>
  <si>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</si>
  <si>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</si>
  <si>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</si>
  <si>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</si>
  <si>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</si>
  <si>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</si>
  <si>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</si>
  <si>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</si>
  <si>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</si>
  <si>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</si>
  <si>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</si>
  <si>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</si>
  <si>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</si>
  <si>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</si>
  <si>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</si>
  <si>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</si>
  <si>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</si>
  <si>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</si>
  <si>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</si>
  <si>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</si>
  <si>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</si>
  <si>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</si>
  <si>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</si>
  <si>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</si>
  <si>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</si>
  <si>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</si>
  <si>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</si>
  <si>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</si>
  <si>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</si>
  <si>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</si>
  <si>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</si>
  <si>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</si>
  <si>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</si>
  <si>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</si>
  <si>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</si>
  <si>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</si>
  <si>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</si>
  <si>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</si>
  <si>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</si>
  <si>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</si>
  <si>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</si>
  <si>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</si>
  <si>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</si>
  <si>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</si>
  <si>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</si>
  <si>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</si>
  <si>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</si>
  <si>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</si>
  <si>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</si>
  <si>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</si>
  <si>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</si>
  <si>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</si>
  <si>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</si>
  <si>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</si>
  <si>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</si>
  <si>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</si>
  <si>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</si>
  <si>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</si>
  <si>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</si>
  <si>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</si>
  <si>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</si>
  <si>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</si>
  <si>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</si>
  <si>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</si>
  <si>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</si>
  <si>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</si>
  <si>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</si>
  <si>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</si>
  <si>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</si>
  <si>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</si>
  <si>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</si>
  <si>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</si>
  <si>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</si>
  <si>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</si>
  <si>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</si>
  <si>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</si>
  <si>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</si>
  <si>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</si>
  <si>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</si>
  <si>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</si>
  <si>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</si>
  <si>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</si>
  <si>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</si>
  <si>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</si>
  <si>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</si>
  <si>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</si>
  <si>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</si>
  <si>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</si>
  <si>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</si>
  <si>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</si>
  <si>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</si>
  <si>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</si>
  <si>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</si>
  <si>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</si>
  <si>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</si>
  <si>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</si>
  <si>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</si>
  <si>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</si>
  <si>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</si>
  <si>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</si>
  <si>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</si>
  <si>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</si>
  <si>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</si>
  <si>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</si>
  <si>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</si>
  <si>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</si>
  <si>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</si>
  <si>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</si>
  <si>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</si>
  <si>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</si>
  <si>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</si>
  <si>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</si>
  <si>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</si>
  <si>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</si>
  <si>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</si>
  <si>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</si>
  <si>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</si>
  <si>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</si>
  <si>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</si>
  <si>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</si>
  <si>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</si>
  <si>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</si>
  <si>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</si>
  <si>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</si>
  <si>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</si>
  <si>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</si>
  <si>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</si>
  <si>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</si>
  <si>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</si>
  <si>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</si>
  <si>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</si>
  <si>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</si>
  <si>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</si>
  <si>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</si>
  <si>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</si>
  <si>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</si>
  <si>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</si>
  <si>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</si>
  <si>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</si>
  <si>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</si>
  <si>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</si>
  <si>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</si>
  <si>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</si>
  <si>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</si>
  <si>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</si>
  <si>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</si>
  <si>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</si>
  <si>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</si>
  <si>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</si>
  <si>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</si>
  <si>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</si>
  <si>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</si>
  <si>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</si>
  <si>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</si>
  <si>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</si>
  <si>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</si>
  <si>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</si>
  <si>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</si>
  <si>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</si>
  <si>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</si>
  <si>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</si>
  <si>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</si>
  <si>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</si>
  <si>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</si>
  <si>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</si>
  <si>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</si>
  <si>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</si>
  <si>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</si>
  <si>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</si>
  <si>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</si>
  <si>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</si>
  <si>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</si>
  <si>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</si>
  <si>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</si>
  <si>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</si>
  <si>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</si>
  <si>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</si>
  <si>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</si>
  <si>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</si>
  <si>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</si>
  <si>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</si>
  <si>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</si>
  <si>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</si>
  <si>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</si>
  <si>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</si>
  <si>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</si>
  <si>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</si>
  <si>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</si>
  <si>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</si>
  <si>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</si>
  <si>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</si>
  <si>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</si>
  <si>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</si>
  <si>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</si>
  <si>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</si>
  <si>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</si>
  <si>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</si>
  <si>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</si>
  <si>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</si>
  <si>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</si>
  <si>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</si>
  <si>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</si>
  <si>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</si>
  <si>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</si>
  <si>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</si>
  <si>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</si>
  <si>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</si>
  <si>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</si>
  <si>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</si>
  <si>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</si>
  <si>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</si>
  <si>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</si>
  <si>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</si>
  <si>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</si>
  <si>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</si>
  <si>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</si>
  <si>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</si>
  <si>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</si>
  <si>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</si>
  <si>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</si>
  <si>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</si>
  <si>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</si>
  <si>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</si>
  <si>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</si>
  <si>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</si>
  <si>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</si>
  <si>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</si>
  <si>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</si>
  <si>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</si>
  <si>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</si>
  <si>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</si>
  <si>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</si>
  <si>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</si>
  <si>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</si>
  <si>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</si>
  <si>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</si>
  <si>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</si>
  <si>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</si>
  <si>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</si>
  <si>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</si>
  <si>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</si>
  <si>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</si>
  <si>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</si>
  <si>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</si>
  <si>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</si>
  <si>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</si>
  <si>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</si>
  <si>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</si>
  <si>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</si>
  <si>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</si>
  <si>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</si>
  <si>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</si>
  <si>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</si>
  <si>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</si>
  <si>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</si>
  <si>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</si>
  <si>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</si>
  <si>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</si>
  <si>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</si>
  <si>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</si>
  <si>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</si>
  <si>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</si>
  <si>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</si>
  <si>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</si>
  <si>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</si>
  <si>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</si>
  <si>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</si>
  <si>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</si>
  <si>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</si>
  <si>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</si>
  <si>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</si>
  <si>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</si>
  <si>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</si>
  <si>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</si>
  <si>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</si>
  <si>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</si>
  <si>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</si>
  <si>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</si>
  <si>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</si>
  <si>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</si>
  <si>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</si>
  <si>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</si>
  <si>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</si>
  <si>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</si>
  <si>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</si>
  <si>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</si>
  <si>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</si>
  <si>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</si>
  <si>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</si>
  <si>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</si>
  <si>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</si>
  <si>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</si>
  <si>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</si>
  <si>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</si>
  <si>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</si>
  <si>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</si>
  <si>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</si>
  <si>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</si>
  <si>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</si>
  <si>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</si>
  <si>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</si>
  <si>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</si>
  <si>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</si>
  <si>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</si>
  <si>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</si>
  <si>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</si>
  <si>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</si>
  <si>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</si>
  <si>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</si>
  <si>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</si>
  <si>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</si>
  <si>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</si>
  <si>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</si>
  <si>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</si>
  <si>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</si>
  <si>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</si>
  <si>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</si>
  <si>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</si>
  <si>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</si>
  <si>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</si>
  <si>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</si>
  <si>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</si>
  <si>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</si>
  <si>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</si>
  <si>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</si>
  <si>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</si>
  <si>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</si>
  <si>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</si>
  <si>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</si>
  <si>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</si>
  <si>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</si>
  <si>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</si>
  <si>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</si>
  <si>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</si>
  <si>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</si>
  <si>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</si>
  <si>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</si>
  <si>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</si>
  <si>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</si>
  <si>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</si>
  <si>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</si>
  <si>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</si>
  <si>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</si>
  <si>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</si>
  <si>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</si>
  <si>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</si>
  <si>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</si>
  <si>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</si>
  <si>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</si>
  <si>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</si>
  <si>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</si>
  <si>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</si>
  <si>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</si>
  <si>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</si>
  <si>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</si>
  <si>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</si>
  <si>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</si>
  <si>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</si>
  <si>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</si>
  <si>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</si>
  <si>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</si>
  <si>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</si>
  <si>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</si>
  <si>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</si>
  <si>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</si>
  <si>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</si>
  <si>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</si>
  <si>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</si>
  <si>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</si>
  <si>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</si>
  <si>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</si>
  <si>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</si>
  <si>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</si>
  <si>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</si>
  <si>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</si>
  <si>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</si>
  <si>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</si>
  <si>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</si>
  <si>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</si>
  <si>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</si>
  <si>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</si>
  <si>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</si>
  <si>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</si>
  <si>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</si>
  <si>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</si>
  <si>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</si>
  <si>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</si>
  <si>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</si>
  <si>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</si>
  <si>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</si>
  <si>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</si>
  <si>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</si>
  <si>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</si>
  <si>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</si>
  <si>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</si>
  <si>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</si>
  <si>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</si>
  <si>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</si>
  <si>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</si>
  <si>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</si>
  <si>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</si>
  <si>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</si>
  <si>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</si>
  <si>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</si>
  <si>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</si>
  <si>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</si>
  <si>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</si>
  <si>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</si>
  <si>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</si>
  <si>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</si>
  <si>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</si>
  <si>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</si>
  <si>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</si>
  <si>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</si>
  <si>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</si>
  <si>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</si>
  <si>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</si>
  <si>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</si>
  <si>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</si>
  <si>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</si>
  <si>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</si>
  <si>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</si>
  <si>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</si>
  <si>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</si>
  <si>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</si>
  <si>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</si>
  <si>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</si>
  <si>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</si>
  <si>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</si>
  <si>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</si>
  <si>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</si>
  <si>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</si>
  <si>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</si>
  <si>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</si>
  <si>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</si>
  <si>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</si>
  <si>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</si>
  <si>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</si>
  <si>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</si>
  <si>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</si>
  <si>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</si>
  <si>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</si>
  <si>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</si>
  <si>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</si>
  <si>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</si>
  <si>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</si>
  <si>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</si>
  <si>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</si>
  <si>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</si>
  <si>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</si>
  <si>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</si>
  <si>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</si>
  <si>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</si>
  <si>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</si>
  <si>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</si>
  <si>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</si>
  <si>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</si>
  <si>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</si>
  <si>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</si>
  <si>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</si>
  <si>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</si>
  <si>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</si>
  <si>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</si>
  <si>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</si>
  <si>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</si>
  <si>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</si>
  <si>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</si>
  <si>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</si>
  <si>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</si>
  <si>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</si>
  <si>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</si>
  <si>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</si>
  <si>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</si>
  <si>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</si>
  <si>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</si>
  <si>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</si>
  <si>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</si>
  <si>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</si>
  <si>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</si>
  <si>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</si>
  <si>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</si>
  <si>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</si>
  <si>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</si>
  <si>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</si>
  <si>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</si>
  <si>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</si>
  <si>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</si>
  <si>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</si>
  <si>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</si>
  <si>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</si>
  <si>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</si>
  <si>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</si>
  <si>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</si>
  <si>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</si>
  <si>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</si>
  <si>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</si>
  <si>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</si>
  <si>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</si>
  <si>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</si>
  <si>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</si>
  <si>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</si>
  <si>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</si>
  <si>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</si>
  <si>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</si>
  <si>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</si>
  <si>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</si>
  <si>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</si>
  <si>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</si>
  <si>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</si>
  <si>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</si>
  <si>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</si>
  <si>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</si>
  <si>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</si>
  <si>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</si>
  <si>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</si>
  <si>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</si>
  <si>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</si>
  <si>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</si>
  <si>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</si>
  <si>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</si>
  <si>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</si>
  <si>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</si>
  <si>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</si>
  <si>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</si>
  <si>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</si>
  <si>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</si>
  <si>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</si>
  <si>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</si>
  <si>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</si>
  <si>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</si>
  <si>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</si>
  <si>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</si>
  <si>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</si>
  <si>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</si>
  <si>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</si>
  <si>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</si>
  <si>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</si>
  <si>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</si>
  <si>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</si>
  <si>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</si>
  <si>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</si>
  <si>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</si>
  <si>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</si>
  <si>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</si>
  <si>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</si>
  <si>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</si>
  <si>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</si>
  <si>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</si>
  <si>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</si>
  <si>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</si>
  <si>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</si>
  <si>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</si>
  <si>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</si>
  <si>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</si>
  <si>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</si>
  <si>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</si>
  <si>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</si>
  <si>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</si>
  <si>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</si>
  <si>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</si>
  <si>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</si>
  <si>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</si>
  <si>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</si>
  <si>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</si>
  <si>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</si>
  <si>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</si>
  <si>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</si>
  <si>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</si>
  <si>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</si>
  <si>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</si>
  <si>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</si>
  <si>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</si>
  <si>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</si>
  <si>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</si>
  <si>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</si>
  <si>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</si>
  <si>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</si>
  <si>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</si>
  <si>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</si>
  <si>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</si>
  <si>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</si>
  <si>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</si>
  <si>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</si>
  <si>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</si>
  <si>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</si>
  <si>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</si>
  <si>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</si>
  <si>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</si>
  <si>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</si>
  <si>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</si>
  <si>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</si>
  <si>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</si>
  <si>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</si>
  <si>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</si>
  <si>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</si>
  <si>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</si>
  <si>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</si>
  <si>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</si>
  <si>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</si>
  <si>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</si>
  <si>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</si>
  <si>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</si>
  <si>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</si>
  <si>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</si>
  <si>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</si>
  <si>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</si>
  <si>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</si>
  <si>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</si>
  <si>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</si>
  <si>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</si>
  <si>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</si>
  <si>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</si>
  <si>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</si>
  <si>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</si>
  <si>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</si>
  <si>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</si>
  <si>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</si>
  <si>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</si>
  <si>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</si>
  <si>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</si>
  <si>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</si>
  <si>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</si>
  <si>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</si>
  <si>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</si>
  <si>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</si>
  <si>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</si>
  <si>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</si>
  <si>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</si>
  <si>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</si>
  <si>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</si>
  <si>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</si>
  <si>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</si>
  <si>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</si>
  <si>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</si>
  <si>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</si>
  <si>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</si>
  <si>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</si>
  <si>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</si>
  <si>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</si>
  <si>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</si>
  <si>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</si>
  <si>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</si>
  <si>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</si>
  <si>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</si>
  <si>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</si>
  <si>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</si>
  <si>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</si>
  <si>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</si>
  <si>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</si>
  <si>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</si>
  <si>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</si>
  <si>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</si>
  <si>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</si>
  <si>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</si>
  <si>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</si>
  <si>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</si>
  <si>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</si>
  <si>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</si>
  <si>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</si>
  <si>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</si>
  <si>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</si>
  <si>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</si>
  <si>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</si>
  <si>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</si>
  <si>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</si>
  <si>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</si>
  <si>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</si>
  <si>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</si>
  <si>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</si>
  <si>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</si>
  <si>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</si>
  <si>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</si>
  <si>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</si>
  <si>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</si>
  <si>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</si>
  <si>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</si>
  <si>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</si>
  <si>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</si>
  <si>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</si>
  <si>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</si>
  <si>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</si>
  <si>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</si>
  <si>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</si>
  <si>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</si>
  <si>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</si>
  <si>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</si>
  <si>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</si>
  <si>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</si>
  <si>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</si>
  <si>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</si>
  <si>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</si>
  <si>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</si>
  <si>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</si>
  <si>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</si>
  <si>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</si>
  <si>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</si>
  <si>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</si>
  <si>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</si>
  <si>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</si>
  <si>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</si>
  <si>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</si>
  <si>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</si>
  <si>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</si>
  <si>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</si>
  <si>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</si>
  <si>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</si>
  <si>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</si>
  <si>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</si>
  <si>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</si>
  <si>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</si>
  <si>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</si>
  <si>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</si>
  <si>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</si>
  <si>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</si>
  <si>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</si>
  <si>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</si>
  <si>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</si>
  <si>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</si>
  <si>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</si>
  <si>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</si>
  <si>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</si>
  <si>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</si>
  <si>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</si>
  <si>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</si>
  <si>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</si>
  <si>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</si>
  <si>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</si>
  <si>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</si>
  <si>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</si>
  <si>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</si>
  <si>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</si>
  <si>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</si>
  <si>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</si>
  <si>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</si>
  <si>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</si>
  <si>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</si>
  <si>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</si>
  <si>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</si>
  <si>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</si>
  <si>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</si>
  <si>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</si>
  <si>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</si>
  <si>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</si>
  <si>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</si>
  <si>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</si>
  <si>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</si>
  <si>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</si>
  <si>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</si>
  <si>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</si>
  <si>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</si>
  <si>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</si>
  <si>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</si>
  <si>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</si>
  <si>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</si>
  <si>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</si>
  <si>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</si>
  <si>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</si>
  <si>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</si>
  <si>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</si>
  <si>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</si>
  <si>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</si>
  <si>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</si>
  <si>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</si>
  <si>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</si>
  <si>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</si>
  <si>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</si>
  <si>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</si>
  <si>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</si>
  <si>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</si>
  <si>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</si>
  <si>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</si>
  <si>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</si>
  <si>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</si>
  <si>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</si>
  <si>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</si>
  <si>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</si>
  <si>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</si>
  <si>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</si>
  <si>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</si>
  <si>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</si>
  <si>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</si>
  <si>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</si>
  <si>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</si>
  <si>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</si>
  <si>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</si>
  <si>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</si>
  <si>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</si>
  <si>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</si>
  <si>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</si>
  <si>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</si>
  <si>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</si>
  <si>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</si>
  <si>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</si>
  <si>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</si>
  <si>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</si>
  <si>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</si>
  <si>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</si>
  <si>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</si>
  <si>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</si>
  <si>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</si>
  <si>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</si>
  <si>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</si>
  <si>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</si>
  <si>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</si>
  <si>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</si>
  <si>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</si>
  <si>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</si>
  <si>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</si>
  <si>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</si>
  <si>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</si>
  <si>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</si>
  <si>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</si>
  <si>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</si>
  <si>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</si>
  <si>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</si>
  <si>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</si>
  <si>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</si>
  <si>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</si>
  <si>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</si>
  <si>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</si>
  <si>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</si>
  <si>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</si>
  <si>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</si>
  <si>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</si>
  <si>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</si>
  <si>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</si>
  <si>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</si>
  <si>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</si>
  <si>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</si>
  <si>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</si>
  <si>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</si>
  <si>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</si>
  <si>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</si>
  <si>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</si>
  <si>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</si>
  <si>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</si>
  <si>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</si>
  <si>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</si>
  <si>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</si>
  <si>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</si>
  <si>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</si>
  <si>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</si>
  <si>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</si>
  <si>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</si>
  <si>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</si>
  <si>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</si>
  <si>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</si>
  <si>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</si>
  <si>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</si>
  <si>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</si>
  <si>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</si>
  <si>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</si>
  <si>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</si>
  <si>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</si>
  <si>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</si>
  <si>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</si>
  <si>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</si>
  <si>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</si>
  <si>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</si>
  <si>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</si>
  <si>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</si>
  <si>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</si>
  <si>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</si>
  <si>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</si>
  <si>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</si>
  <si>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</si>
  <si>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</si>
  <si>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</si>
  <si>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</si>
  <si>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</si>
  <si>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</si>
  <si>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</si>
  <si>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</si>
  <si>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</si>
  <si>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</si>
  <si>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</si>
  <si>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</si>
  <si>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</si>
  <si>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</si>
  <si>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</si>
  <si>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</si>
  <si>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</si>
  <si>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</si>
  <si>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</si>
  <si>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</si>
  <si>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</si>
  <si>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</si>
  <si>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</si>
  <si>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</si>
  <si>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</si>
  <si>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</si>
  <si>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</si>
  <si>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</si>
  <si>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</si>
  <si>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</si>
  <si>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</si>
  <si>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</si>
  <si>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</si>
  <si>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</si>
  <si>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</si>
  <si>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</si>
  <si>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</si>
  <si>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</si>
  <si>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</si>
  <si>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</si>
  <si>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</si>
  <si>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</si>
  <si>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</si>
  <si>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</si>
  <si>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</si>
  <si>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</si>
  <si>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</si>
  <si>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</si>
  <si>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</si>
  <si>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</si>
  <si>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</si>
  <si>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</si>
  <si>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</si>
  <si>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</si>
  <si>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</si>
  <si>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</si>
  <si>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</si>
  <si>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</si>
  <si>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</si>
  <si>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</si>
  <si>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</si>
  <si>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</si>
  <si>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</si>
  <si>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</si>
  <si>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</si>
  <si>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</si>
  <si>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</si>
  <si>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</si>
  <si>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</si>
  <si>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</si>
  <si>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</si>
  <si>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</si>
  <si>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</si>
  <si>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</si>
  <si>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</si>
  <si>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</si>
  <si>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</si>
  <si>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</si>
  <si>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</si>
  <si>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</si>
  <si>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</si>
  <si>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</si>
  <si>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</si>
  <si>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</si>
  <si>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</si>
  <si>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</si>
  <si>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</si>
  <si>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</si>
  <si>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</si>
  <si>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</si>
  <si>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</si>
  <si>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</si>
  <si>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</si>
  <si>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</si>
  <si>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</si>
  <si>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</si>
  <si>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</si>
  <si>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</si>
  <si>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</si>
  <si>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</si>
  <si>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</si>
  <si>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</si>
  <si>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</si>
  <si>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</si>
  <si>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</si>
  <si>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</si>
  <si>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</si>
  <si>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</si>
  <si>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</si>
  <si>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</si>
  <si>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</si>
  <si>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</si>
  <si>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</si>
  <si>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</si>
  <si>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</si>
  <si>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</si>
  <si>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</si>
  <si>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</si>
  <si>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</si>
  <si>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</si>
  <si>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</si>
  <si>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</si>
  <si>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</si>
  <si>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</si>
  <si>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</si>
  <si>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</si>
  <si>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</si>
  <si>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</si>
  <si>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</si>
  <si>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</si>
  <si>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</si>
  <si>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</si>
  <si>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</si>
  <si>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</si>
  <si>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</si>
  <si>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</si>
  <si>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</si>
  <si>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</si>
  <si>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</si>
  <si>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</si>
  <si>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</si>
  <si>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</si>
  <si>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</si>
  <si>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</si>
  <si>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</si>
  <si>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</si>
  <si>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</si>
  <si>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</si>
  <si>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</si>
  <si>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</si>
  <si>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</si>
  <si>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</si>
  <si>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</si>
  <si>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</si>
  <si>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</si>
  <si>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</si>
  <si>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</si>
  <si>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</si>
  <si>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</si>
  <si>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</si>
  <si>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</si>
  <si>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</si>
  <si>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</si>
  <si>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</si>
  <si>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</si>
  <si>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</si>
  <si>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</si>
  <si>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</si>
  <si>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</si>
  <si>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</si>
  <si>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</si>
  <si>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</si>
  <si>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</si>
  <si>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</si>
  <si>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</si>
  <si>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</si>
  <si>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</si>
  <si>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</si>
  <si>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</si>
  <si>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</si>
  <si>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</si>
  <si>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</si>
  <si>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</si>
  <si>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</si>
  <si>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</si>
  <si>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</si>
  <si>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</si>
  <si>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</si>
  <si>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</si>
  <si>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</si>
  <si>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</si>
  <si>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</si>
  <si>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</si>
  <si>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</si>
  <si>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</si>
  <si>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</si>
  <si>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</si>
  <si>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</si>
  <si>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</si>
  <si>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</si>
  <si>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</si>
  <si>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</si>
  <si>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</si>
  <si>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</si>
  <si>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</si>
  <si>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</si>
  <si>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</si>
  <si>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</si>
  <si>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</si>
  <si>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</si>
  <si>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</si>
  <si>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</si>
  <si>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</si>
  <si>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</si>
  <si>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</si>
  <si>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</si>
  <si>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</si>
  <si>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</si>
  <si>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</si>
  <si>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</si>
  <si>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</si>
  <si>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</si>
  <si>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</si>
  <si>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</si>
  <si>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</si>
  <si>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</si>
  <si>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</si>
  <si>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</si>
  <si>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</si>
  <si>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</si>
  <si>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</si>
  <si>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</si>
  <si>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</si>
  <si>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</si>
  <si>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</si>
  <si>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</si>
  <si>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</si>
  <si>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</si>
  <si>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</si>
  <si>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</si>
  <si>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</si>
  <si>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</si>
  <si>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</si>
  <si>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</si>
  <si>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</si>
  <si>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</si>
  <si>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</si>
  <si>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</si>
  <si>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</si>
  <si>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</si>
  <si>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</si>
  <si>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</si>
  <si>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</si>
  <si>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</si>
  <si>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</si>
  <si>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</si>
  <si>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</si>
  <si>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</si>
  <si>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</si>
  <si>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</si>
  <si>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</si>
  <si>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</si>
  <si>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</si>
  <si>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</si>
  <si>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</si>
  <si>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</si>
  <si>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</si>
  <si>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</si>
  <si>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</si>
  <si>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</si>
  <si>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</si>
  <si>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</si>
  <si>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</si>
  <si>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</si>
  <si>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</si>
  <si>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</si>
  <si>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</si>
  <si>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</si>
  <si>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</si>
  <si>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</si>
  <si>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</si>
  <si>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</si>
  <si>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</si>
  <si>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</si>
  <si>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</si>
  <si>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</si>
  <si>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</si>
  <si>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</si>
  <si>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</si>
  <si>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</si>
  <si>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</si>
  <si>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</si>
  <si>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</si>
  <si>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</si>
  <si>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</si>
  <si>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</si>
  <si>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</si>
  <si>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</si>
  <si>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</si>
  <si>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</si>
  <si>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</si>
  <si>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</si>
  <si>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</si>
  <si>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</si>
  <si>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</si>
  <si>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</si>
  <si>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</si>
  <si>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</si>
  <si>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</si>
  <si>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</si>
  <si>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</si>
  <si>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</si>
  <si>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</si>
  <si>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</si>
  <si>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</si>
  <si>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</si>
  <si>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</si>
  <si>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</si>
  <si>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</si>
  <si>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</si>
  <si>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</si>
  <si>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</si>
  <si>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</si>
  <si>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</si>
  <si>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</si>
  <si>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</si>
  <si>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</si>
  <si>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</si>
  <si>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</si>
  <si>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</si>
  <si>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</si>
  <si>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</si>
  <si>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</si>
  <si>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</si>
  <si>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</si>
  <si>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</si>
  <si>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</si>
  <si>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</si>
  <si>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</si>
  <si>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</si>
  <si>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</si>
  <si>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</si>
  <si>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</si>
  <si>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</si>
  <si>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</si>
  <si>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</si>
  <si>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</si>
  <si>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</si>
  <si>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</si>
  <si>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</si>
  <si>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</si>
  <si>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</si>
  <si>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</si>
  <si>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</si>
  <si>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</si>
  <si>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</si>
  <si>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</si>
  <si>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</si>
  <si>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</si>
  <si>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</si>
  <si>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</si>
  <si>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</si>
  <si>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</si>
  <si>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</si>
  <si>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</si>
  <si>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</si>
  <si>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</si>
  <si>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</si>
  <si>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</si>
  <si>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</si>
  <si>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</si>
  <si>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</si>
  <si>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</si>
  <si>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</si>
  <si>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</si>
  <si>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</si>
  <si>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</si>
  <si>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</si>
  <si>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</si>
  <si>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</si>
  <si>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</si>
  <si>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</si>
  <si>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</si>
  <si>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</si>
  <si>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</si>
  <si>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</si>
  <si>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</si>
  <si>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</si>
  <si>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</si>
  <si>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</si>
  <si>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</si>
  <si>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</si>
  <si>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</si>
  <si>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</si>
  <si>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</si>
  <si>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</si>
  <si>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</si>
  <si>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</si>
  <si>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</si>
  <si>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</si>
  <si>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</si>
  <si>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</si>
  <si>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</si>
  <si>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</si>
  <si>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</si>
  <si>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</si>
  <si>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</si>
  <si>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</si>
  <si>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</si>
  <si>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</si>
  <si>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</si>
  <si>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</si>
  <si>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</si>
  <si>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</si>
  <si>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</si>
  <si>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</si>
  <si>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</si>
  <si>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</si>
  <si>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</si>
  <si>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</si>
  <si>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</si>
  <si>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</si>
  <si>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</si>
  <si>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</si>
  <si>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</si>
  <si>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</si>
  <si>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</si>
  <si>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</si>
  <si>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</si>
  <si>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</si>
  <si>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</si>
  <si>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</si>
  <si>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</si>
  <si>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</si>
  <si>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</si>
  <si>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</si>
  <si>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</si>
  <si>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</si>
  <si>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</si>
  <si>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</si>
  <si>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</si>
  <si>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</si>
  <si>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</si>
  <si>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</si>
  <si>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</si>
  <si>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</si>
  <si>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</si>
  <si>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</si>
  <si>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</si>
  <si>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</si>
  <si>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</si>
  <si>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</si>
  <si>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</si>
  <si>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</si>
  <si>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</si>
  <si>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</si>
  <si>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</si>
  <si>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</si>
  <si>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</si>
  <si>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</si>
  <si>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</si>
  <si>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</si>
  <si>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</si>
  <si>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</si>
  <si>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</si>
  <si>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</si>
  <si>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</si>
  <si>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</si>
  <si>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</si>
  <si>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</si>
  <si>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</si>
  <si>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</si>
  <si>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</si>
  <si>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</si>
  <si>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</si>
  <si>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</si>
  <si>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</si>
  <si>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</si>
  <si>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</si>
  <si>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</si>
  <si>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</si>
  <si>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</si>
  <si>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</si>
  <si>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</si>
  <si>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</si>
  <si>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</si>
  <si>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</si>
  <si>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</si>
  <si>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</si>
  <si>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</si>
  <si>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</si>
  <si>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</si>
  <si>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</si>
  <si>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</si>
  <si>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</si>
  <si>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</si>
  <si>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</si>
  <si>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</si>
  <si>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</si>
  <si>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</si>
  <si>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</si>
  <si>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</si>
  <si>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</si>
  <si>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</si>
  <si>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</si>
  <si>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</si>
  <si>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</si>
  <si>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</si>
  <si>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</si>
  <si>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</si>
  <si>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</si>
  <si>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</si>
  <si>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</si>
  <si>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</si>
  <si>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</si>
  <si>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</si>
  <si>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</si>
  <si>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</si>
  <si>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</si>
  <si>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</si>
  <si>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</si>
  <si>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</si>
  <si>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</si>
  <si>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</si>
  <si>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</si>
  <si>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</si>
  <si>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</si>
  <si>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</si>
  <si>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</si>
  <si>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</si>
  <si>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</si>
  <si>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</si>
  <si>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</si>
  <si>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</si>
  <si>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</si>
  <si>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</si>
  <si>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</si>
  <si>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</si>
  <si>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</si>
  <si>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</si>
  <si>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</si>
  <si>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</si>
  <si>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</si>
  <si>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</si>
  <si>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</si>
  <si>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</si>
  <si>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</si>
  <si>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</si>
  <si>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</si>
  <si>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</si>
  <si>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</si>
  <si>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</si>
  <si>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</si>
  <si>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</si>
  <si>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</si>
  <si>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</si>
  <si>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</si>
  <si>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</si>
  <si>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</si>
  <si>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</si>
  <si>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</si>
  <si>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</si>
  <si>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</si>
  <si>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</si>
  <si>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</si>
  <si>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</si>
  <si>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</si>
  <si>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</si>
  <si>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</si>
  <si>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</si>
  <si>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</si>
  <si>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</si>
  <si>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</si>
  <si>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</si>
  <si>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</si>
  <si>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</si>
  <si>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</si>
  <si>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</si>
  <si>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</si>
  <si>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</si>
  <si>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</si>
  <si>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</si>
  <si>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</si>
  <si>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</si>
  <si>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</si>
  <si>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</si>
  <si>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</si>
  <si>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</si>
  <si>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</si>
  <si>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</si>
  <si>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</si>
  <si>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</si>
  <si>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</si>
  <si>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</si>
  <si>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</si>
  <si>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</si>
  <si>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</si>
  <si>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</si>
  <si>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</si>
  <si>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</si>
  <si>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</si>
  <si>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</si>
  <si>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</si>
  <si>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</si>
  <si>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</si>
  <si>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</si>
  <si>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</si>
  <si>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</si>
  <si>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</si>
  <si>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</si>
  <si>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</si>
  <si>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</si>
  <si>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</si>
  <si>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</si>
  <si>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</si>
  <si>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</si>
  <si>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</si>
  <si>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</si>
  <si>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</si>
  <si>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</si>
  <si>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</si>
  <si>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</si>
  <si>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</si>
  <si>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</si>
  <si>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</si>
  <si>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</si>
  <si>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</si>
  <si>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</si>
  <si>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</si>
  <si>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</si>
  <si>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</si>
  <si>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</si>
  <si>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</si>
  <si>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</si>
  <si>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</si>
  <si>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</si>
  <si>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</si>
  <si>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</si>
  <si>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</si>
  <si>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</si>
  <si>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</si>
  <si>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</si>
  <si>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</si>
  <si>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</si>
  <si>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</si>
  <si>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</si>
  <si>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</si>
  <si>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</si>
  <si>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</si>
  <si>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</si>
  <si>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</si>
  <si>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</si>
  <si>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</si>
  <si>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</si>
  <si>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</si>
  <si>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</si>
  <si>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</si>
  <si>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</si>
  <si>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</si>
  <si>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</si>
  <si>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</si>
  <si>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</si>
  <si>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</si>
  <si>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</si>
  <si>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</si>
  <si>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</si>
  <si>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</si>
  <si>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</si>
  <si>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</si>
  <si>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</si>
  <si>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</si>
  <si>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</si>
  <si>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</si>
  <si>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</si>
  <si>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</si>
  <si>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</si>
  <si>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</si>
  <si>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</si>
  <si>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</si>
  <si>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</si>
  <si>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</si>
  <si>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</si>
  <si>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</si>
  <si>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</si>
  <si>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</si>
  <si>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</si>
  <si>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</si>
  <si>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</si>
  <si>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</si>
  <si>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</si>
  <si>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</si>
  <si>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</si>
  <si>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</si>
  <si>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</si>
  <si>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</si>
  <si>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</si>
  <si>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</si>
  <si>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</si>
  <si>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</si>
  <si>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</si>
  <si>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</si>
  <si>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</si>
  <si>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</si>
  <si>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</si>
  <si>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</si>
  <si>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</si>
  <si>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</si>
  <si>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</si>
  <si>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</si>
  <si>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</si>
  <si>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</si>
  <si>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</si>
  <si>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</si>
  <si>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</si>
  <si>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</si>
  <si>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</si>
  <si>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</si>
  <si>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</si>
  <si>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</si>
  <si>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</si>
  <si>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</si>
  <si>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</si>
  <si>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</si>
  <si>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</si>
  <si>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</si>
  <si>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</si>
  <si>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</si>
  <si>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</si>
  <si>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</si>
  <si>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</si>
  <si>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</si>
  <si>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</si>
  <si>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</si>
  <si>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</si>
  <si>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</si>
  <si>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</si>
  <si>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</si>
  <si>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</si>
  <si>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</si>
  <si>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</si>
  <si>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</si>
  <si>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</si>
  <si>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</si>
  <si>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</si>
  <si>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</si>
  <si>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</si>
  <si>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</si>
  <si>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</si>
  <si>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</si>
  <si>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</si>
  <si>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</si>
  <si>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</si>
  <si>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</si>
  <si>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</si>
  <si>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</si>
  <si>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</si>
  <si>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</si>
  <si>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</si>
  <si>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</si>
  <si>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</si>
  <si>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</si>
  <si>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</si>
  <si>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</si>
  <si>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</si>
  <si>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</si>
  <si>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</si>
  <si>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</si>
  <si>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</si>
  <si>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</si>
  <si>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</si>
  <si>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</si>
  <si>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</si>
  <si>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</si>
  <si>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</si>
  <si>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</si>
  <si>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</si>
  <si>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</si>
  <si>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</si>
  <si>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</si>
  <si>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</si>
  <si>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</si>
  <si>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</si>
  <si>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</si>
  <si>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</si>
  <si>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</si>
  <si>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</si>
  <si>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</si>
  <si>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</si>
  <si>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</si>
  <si>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</si>
  <si>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</si>
  <si>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</si>
  <si>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</si>
  <si>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</si>
  <si>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</si>
  <si>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</si>
  <si>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</si>
  <si>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</si>
  <si>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</si>
  <si>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</si>
  <si>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</si>
  <si>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</si>
  <si>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</si>
  <si>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</si>
  <si>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</si>
  <si>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</si>
  <si>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</si>
  <si>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</si>
  <si>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</si>
  <si>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</si>
  <si>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</si>
  <si>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</si>
  <si>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</si>
  <si>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</si>
  <si>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</si>
  <si>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</si>
  <si>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</si>
  <si>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</si>
  <si>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</si>
  <si>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</si>
  <si>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</si>
  <si>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</si>
  <si>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</si>
  <si>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</si>
  <si>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</si>
  <si>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</si>
  <si>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</si>
  <si>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</si>
  <si>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</si>
  <si>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</si>
  <si>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</si>
  <si>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</si>
  <si>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</si>
  <si>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</si>
  <si>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</si>
  <si>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</si>
  <si>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</si>
  <si>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</si>
  <si>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</si>
  <si>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</si>
  <si>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</si>
  <si>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</si>
  <si>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</si>
  <si>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</si>
  <si>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</si>
  <si>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</si>
  <si>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</si>
  <si>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</si>
  <si>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</si>
  <si>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</si>
  <si>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</si>
  <si>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</si>
  <si>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</si>
  <si>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</si>
  <si>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</si>
  <si>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</si>
  <si>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</si>
  <si>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</si>
  <si>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</si>
  <si>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</si>
  <si>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</si>
  <si>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</si>
  <si>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</si>
  <si>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</si>
  <si>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</si>
  <si>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</si>
  <si>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</si>
  <si>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</si>
  <si>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</si>
  <si>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</si>
  <si>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</si>
  <si>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</si>
  <si>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</si>
  <si>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</si>
  <si>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</si>
  <si>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</si>
  <si>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</si>
  <si>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</si>
  <si>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</si>
  <si>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</si>
  <si>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</si>
  <si>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</si>
  <si>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</si>
  <si>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</si>
  <si>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</si>
  <si>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</si>
  <si>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</si>
  <si>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</si>
  <si>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</si>
  <si>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</si>
  <si>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</si>
  <si>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</si>
  <si>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</si>
  <si>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</si>
  <si>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</si>
  <si>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</si>
  <si>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</si>
  <si>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</si>
  <si>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</si>
  <si>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</si>
  <si>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</si>
  <si>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</si>
  <si>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</si>
  <si>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</si>
  <si>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</si>
  <si>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</si>
  <si>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</si>
  <si>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</si>
  <si>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</si>
  <si>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</si>
  <si>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</si>
  <si>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</si>
  <si>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</si>
  <si>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</si>
  <si>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</si>
  <si>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</si>
  <si>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</si>
  <si>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</si>
  <si>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</si>
  <si>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</si>
  <si>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</si>
  <si>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</si>
  <si>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</si>
  <si>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</si>
  <si>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</si>
  <si>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</si>
  <si>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</si>
  <si>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</si>
  <si>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</si>
  <si>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</si>
  <si>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</si>
  <si>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</si>
  <si>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</si>
  <si>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</si>
  <si>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</si>
  <si>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</si>
  <si>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</si>
  <si>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</si>
  <si>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</si>
  <si>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</si>
  <si>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</si>
  <si>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</si>
  <si>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</si>
  <si>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</si>
  <si>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</si>
  <si>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</si>
  <si>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</si>
  <si>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</si>
  <si>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</si>
  <si>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</si>
  <si>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</si>
  <si>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</si>
  <si>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</si>
  <si>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</si>
  <si>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</si>
  <si>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</si>
  <si>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</si>
  <si>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</si>
  <si>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</si>
  <si>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</si>
  <si>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</si>
  <si>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</si>
  <si>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</si>
  <si>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</si>
  <si>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</si>
  <si>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</si>
  <si>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</si>
  <si>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</si>
  <si>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</si>
  <si>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</si>
  <si>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</si>
  <si>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</si>
  <si>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</si>
  <si>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</si>
  <si>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</si>
  <si>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</si>
  <si>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</si>
  <si>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</si>
  <si>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</si>
  <si>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</si>
  <si>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</si>
  <si>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</si>
  <si>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</si>
  <si>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</si>
  <si>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</si>
  <si>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</si>
  <si>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</si>
  <si>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</si>
  <si>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</si>
  <si>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</si>
  <si>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</si>
  <si>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</si>
  <si>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</si>
  <si>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</si>
  <si>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</si>
  <si>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</si>
  <si>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</si>
  <si>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</si>
  <si>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</si>
  <si>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</si>
  <si>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</si>
  <si>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</si>
  <si>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</si>
  <si>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</si>
  <si>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</si>
  <si>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</si>
  <si>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</si>
  <si>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</si>
  <si>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</si>
  <si>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</si>
  <si>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</si>
  <si>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</si>
  <si>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</si>
  <si>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</si>
  <si>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</si>
  <si>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</si>
  <si>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</si>
  <si>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</si>
  <si>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</si>
  <si>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</si>
  <si>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</si>
  <si>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</si>
  <si>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</si>
  <si>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</si>
  <si>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</si>
  <si>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</si>
  <si>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</si>
  <si>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</si>
  <si>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</si>
  <si>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</si>
  <si>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</si>
  <si>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</si>
  <si>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</si>
  <si>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</si>
  <si>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</si>
  <si>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</si>
  <si>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</si>
  <si>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</si>
  <si>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</si>
  <si>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</si>
  <si>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</si>
  <si>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</si>
  <si>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</si>
  <si>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</si>
  <si>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</si>
  <si>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</si>
  <si>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</si>
  <si>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</si>
  <si>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</si>
  <si>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</si>
  <si>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</si>
  <si>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</si>
  <si>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</si>
  <si>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</si>
  <si>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</si>
  <si>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</si>
  <si>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</si>
  <si>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</si>
  <si>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</si>
  <si>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</si>
  <si>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</si>
  <si>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</si>
  <si>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</si>
  <si>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</si>
  <si>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</si>
  <si>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</si>
  <si>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</si>
  <si>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</si>
  <si>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</si>
  <si>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</si>
  <si>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</si>
  <si>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</si>
  <si>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</si>
  <si>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</si>
  <si>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</si>
  <si>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</si>
  <si>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</si>
  <si>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</si>
  <si>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</si>
  <si>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</si>
  <si>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</si>
  <si>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</si>
  <si>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</si>
  <si>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</si>
  <si>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</si>
  <si>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</si>
  <si>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</si>
  <si>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</si>
  <si>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</si>
  <si>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</si>
  <si>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</si>
  <si>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</si>
  <si>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</si>
  <si>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</si>
  <si>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</si>
  <si>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</si>
  <si>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</si>
  <si>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</si>
  <si>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</si>
  <si>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</si>
  <si>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</si>
  <si>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</si>
  <si>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</si>
  <si>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</si>
  <si>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</si>
  <si>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</si>
  <si>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</si>
  <si>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</si>
  <si>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</si>
  <si>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</si>
  <si>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</si>
  <si>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</si>
  <si>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</si>
  <si>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</si>
  <si>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</si>
  <si>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</si>
  <si>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</si>
  <si>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</si>
  <si>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</si>
  <si>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</si>
  <si>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</si>
  <si>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</si>
  <si>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</si>
  <si>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</si>
  <si>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</si>
  <si>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</si>
  <si>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</si>
  <si>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</si>
  <si>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</si>
  <si>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</si>
  <si>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</si>
  <si>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</si>
  <si>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</si>
  <si>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</si>
  <si>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</si>
  <si>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</si>
  <si>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</si>
  <si>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</si>
  <si>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</si>
  <si>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</si>
  <si>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</si>
  <si>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</si>
  <si>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</si>
  <si>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</si>
  <si>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</si>
  <si>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</si>
  <si>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</si>
  <si>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</si>
  <si>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</si>
  <si>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</si>
  <si>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</si>
  <si>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</si>
  <si>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</si>
  <si>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</si>
  <si>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</si>
  <si>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</si>
  <si>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</si>
  <si>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</si>
  <si>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</si>
  <si>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</si>
  <si>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</si>
  <si>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</si>
  <si>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</si>
  <si>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</si>
  <si>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</si>
  <si>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</si>
  <si>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</si>
  <si>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</si>
  <si>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</si>
  <si>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</si>
  <si>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</si>
  <si>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</si>
  <si>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</si>
  <si>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</si>
  <si>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</si>
  <si>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</si>
  <si>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</si>
  <si>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</si>
  <si>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</si>
  <si>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</si>
  <si>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</si>
  <si>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</si>
  <si>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</si>
  <si>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</si>
  <si>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</si>
  <si>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</si>
  <si>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</si>
  <si>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</si>
  <si>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</si>
  <si>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</si>
  <si>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</si>
  <si>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</si>
  <si>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</si>
  <si>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</si>
  <si>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</si>
  <si>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</si>
  <si>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</si>
  <si>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</si>
  <si>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</si>
  <si>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</si>
  <si>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</si>
  <si>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</si>
  <si>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</si>
  <si>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</si>
  <si>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</si>
  <si>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</si>
  <si>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</si>
  <si>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</si>
  <si>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</si>
  <si>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</si>
  <si>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</si>
  <si>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</si>
  <si>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</si>
  <si>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</si>
  <si>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</si>
  <si>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</si>
  <si>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</si>
  <si>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</si>
  <si>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</si>
  <si>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</si>
  <si>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</si>
  <si>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</si>
  <si>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</si>
  <si>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</si>
  <si>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</si>
  <si>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</si>
  <si>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</si>
  <si>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</si>
  <si>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</si>
  <si>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</si>
  <si>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</si>
  <si>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</si>
  <si>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</si>
  <si>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</si>
  <si>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</si>
  <si>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</si>
  <si>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</si>
  <si>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</si>
  <si>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</si>
  <si>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</si>
  <si>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</si>
  <si>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</si>
  <si>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</si>
  <si>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</si>
  <si>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</si>
  <si>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</si>
  <si>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</si>
  <si>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</si>
  <si>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</si>
  <si>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</si>
  <si>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</si>
  <si>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</si>
  <si>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</si>
  <si>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</si>
  <si>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</si>
  <si>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</si>
  <si>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</si>
  <si>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</si>
  <si>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</si>
  <si>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</si>
  <si>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</si>
  <si>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</si>
  <si>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</si>
  <si>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</si>
  <si>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</si>
  <si>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</si>
  <si>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</si>
  <si>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</si>
  <si>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</si>
  <si>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</si>
  <si>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</si>
  <si>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</si>
  <si>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</si>
  <si>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</si>
  <si>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</si>
  <si>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</si>
  <si>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</si>
  <si>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</si>
  <si>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</si>
  <si>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</si>
  <si>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</si>
  <si>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</si>
  <si>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</si>
  <si>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</si>
  <si>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</si>
  <si>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</si>
  <si>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</si>
  <si>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</si>
  <si>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</si>
  <si>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</si>
  <si>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</si>
  <si>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</si>
  <si>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</si>
  <si>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</si>
  <si>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</si>
  <si>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</si>
  <si>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</si>
  <si>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</si>
  <si>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</si>
  <si>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</si>
  <si>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</si>
  <si>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</si>
  <si>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</si>
  <si>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</si>
  <si>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</si>
  <si>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</si>
  <si>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</si>
  <si>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</si>
  <si>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</si>
  <si>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</si>
  <si>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</si>
  <si>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</si>
  <si>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</si>
  <si>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</si>
  <si>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</si>
  <si>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</si>
  <si>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</si>
  <si>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</si>
  <si>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</si>
  <si>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</si>
  <si>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</si>
  <si>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</si>
  <si>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</si>
  <si>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</si>
  <si>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</si>
  <si>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</si>
  <si>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</si>
  <si>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</si>
  <si>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</si>
  <si>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</si>
  <si>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</si>
  <si>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</si>
  <si>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</si>
  <si>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</si>
  <si>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</si>
  <si>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</si>
  <si>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</si>
  <si>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</si>
  <si>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</si>
  <si>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</si>
  <si>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</si>
  <si>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</si>
  <si>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</si>
  <si>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</si>
  <si>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</si>
  <si>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</si>
  <si>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</si>
  <si>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</si>
  <si>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</si>
  <si>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</si>
  <si>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</si>
  <si>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</si>
  <si>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</si>
  <si>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</si>
  <si>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</si>
  <si>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</si>
  <si>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</si>
  <si>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</si>
  <si>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</si>
  <si>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</si>
  <si>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</si>
  <si>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</si>
  <si>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</si>
  <si>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</si>
  <si>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</si>
  <si>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</si>
  <si>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</si>
  <si>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</si>
  <si>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</si>
  <si>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</si>
  <si>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</si>
  <si>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</si>
  <si>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</si>
  <si>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</si>
  <si>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</si>
  <si>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</si>
  <si>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</si>
  <si>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</si>
  <si>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</si>
  <si>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</si>
  <si>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</si>
  <si>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</si>
  <si>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</si>
  <si>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</si>
  <si>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</si>
  <si>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</si>
  <si>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</si>
  <si>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</si>
  <si>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</si>
  <si>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</si>
  <si>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</si>
  <si>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</si>
  <si>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</si>
  <si>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</si>
  <si>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</si>
  <si>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</si>
  <si>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</si>
  <si>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</si>
  <si>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</si>
  <si>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</si>
  <si>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</si>
  <si>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</si>
  <si>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</si>
  <si>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</si>
  <si>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</si>
  <si>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</si>
  <si>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</si>
  <si>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</si>
  <si>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</si>
  <si>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</si>
  <si>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</si>
  <si>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</si>
  <si>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</si>
  <si>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</si>
  <si>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</si>
  <si>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</si>
  <si>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</si>
  <si>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</si>
  <si>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</si>
  <si>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</si>
  <si>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</si>
  <si>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</si>
  <si>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</si>
  <si>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</si>
  <si>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</si>
  <si>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</si>
  <si>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</si>
  <si>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</si>
  <si>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</si>
  <si>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</si>
  <si>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</si>
  <si>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</si>
  <si>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</si>
  <si>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</si>
  <si>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</si>
  <si>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</si>
  <si>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</si>
  <si>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</si>
  <si>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</si>
  <si>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</si>
  <si>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</si>
  <si>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</si>
  <si>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</si>
  <si>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</si>
  <si>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</si>
  <si>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</si>
  <si>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</si>
  <si>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</si>
  <si>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</si>
  <si>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</si>
  <si>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</si>
  <si>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</si>
  <si>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</si>
  <si>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</si>
  <si>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</si>
  <si>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</si>
  <si>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</si>
  <si>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</si>
  <si>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</si>
  <si>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</si>
  <si>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</si>
  <si>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</si>
  <si>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</si>
  <si>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</si>
  <si>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</si>
  <si>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</si>
  <si>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</si>
  <si>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</si>
  <si>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</si>
  <si>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</si>
  <si>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</si>
  <si>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</si>
  <si>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</si>
  <si>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</si>
  <si>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</si>
  <si>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</si>
  <si>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</si>
  <si>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</si>
  <si>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</si>
  <si>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</si>
  <si>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</si>
  <si>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</si>
  <si>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</si>
  <si>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</si>
  <si>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</si>
  <si>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</si>
  <si>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</si>
  <si>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</si>
  <si>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</si>
  <si>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</si>
  <si>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</si>
  <si>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</si>
  <si>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</si>
  <si>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</si>
  <si>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</si>
  <si>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</si>
  <si>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</si>
  <si>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</si>
  <si>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</si>
  <si>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</si>
  <si>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</si>
  <si>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</si>
  <si>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</si>
  <si>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</si>
  <si>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</si>
  <si>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</si>
  <si>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</si>
  <si>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</si>
  <si>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</si>
  <si>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</si>
  <si>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</si>
  <si>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</si>
  <si>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</si>
  <si>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</si>
  <si>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</si>
  <si>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</si>
  <si>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</si>
  <si>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</si>
  <si>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</si>
  <si>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</si>
  <si>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</si>
  <si>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</si>
  <si>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</si>
  <si>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</si>
  <si>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</si>
  <si>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</si>
  <si>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</si>
  <si>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</si>
  <si>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</si>
  <si>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</si>
  <si>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</si>
  <si>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</si>
  <si>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</si>
  <si>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</si>
  <si>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</si>
  <si>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</si>
  <si>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</si>
  <si>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</si>
  <si>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</si>
  <si>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</si>
  <si>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</si>
  <si>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</si>
  <si>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</si>
  <si>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</si>
  <si>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</si>
  <si>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</si>
  <si>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</si>
  <si>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</si>
  <si>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</si>
  <si>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</si>
  <si>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</si>
  <si>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</si>
  <si>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</si>
  <si>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</si>
  <si>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</si>
  <si>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</si>
  <si>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</si>
  <si>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</si>
  <si>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</si>
  <si>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</si>
  <si>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</si>
  <si>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</si>
  <si>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</si>
  <si>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</si>
  <si>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</si>
  <si>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</si>
  <si>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</si>
  <si>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</si>
  <si>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</si>
  <si>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</si>
  <si>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</si>
  <si>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</si>
  <si>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</si>
  <si>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</si>
  <si>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</si>
  <si>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</si>
  <si>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</si>
  <si>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</si>
  <si>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</si>
  <si>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</si>
  <si>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</si>
  <si>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</si>
  <si>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</si>
  <si>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</si>
  <si>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</si>
  <si>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</si>
  <si>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</si>
  <si>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</si>
  <si>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</si>
  <si>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</si>
  <si>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</si>
  <si>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</si>
  <si>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</si>
  <si>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</si>
  <si>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</si>
  <si>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</si>
  <si>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</si>
  <si>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</si>
  <si>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</si>
  <si>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</si>
  <si>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</si>
  <si>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</si>
  <si>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</si>
  <si>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</si>
  <si>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</si>
  <si>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</si>
  <si>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</si>
  <si>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</si>
  <si>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</si>
  <si>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</si>
  <si>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</si>
  <si>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</si>
  <si>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</si>
  <si>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</si>
  <si>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</si>
  <si>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</si>
  <si>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</si>
  <si>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</si>
  <si>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</si>
  <si>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</si>
  <si>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</si>
  <si>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</si>
  <si>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</si>
  <si>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</si>
  <si>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</si>
  <si>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</si>
  <si>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</si>
  <si>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</si>
  <si>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</si>
  <si>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</si>
  <si>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</si>
  <si>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</si>
  <si>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</si>
  <si>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</si>
  <si>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</si>
  <si>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</si>
  <si>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</si>
  <si>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</si>
  <si>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</si>
  <si>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</si>
  <si>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</si>
  <si>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</si>
  <si>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</si>
  <si>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</si>
  <si>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</si>
  <si>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</si>
  <si>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</si>
  <si>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</si>
  <si>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</si>
  <si>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</si>
  <si>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</si>
  <si>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</si>
  <si>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</si>
  <si>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</si>
  <si>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</si>
  <si>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</si>
  <si>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</si>
  <si>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</si>
  <si>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</si>
  <si>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</si>
  <si>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</si>
  <si>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</si>
  <si>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</si>
  <si>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</si>
  <si>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</si>
  <si>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</si>
  <si>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</si>
  <si>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</si>
  <si>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</si>
  <si>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</si>
  <si>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</si>
  <si>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</si>
  <si>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</si>
  <si>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</si>
  <si>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</si>
  <si>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</si>
  <si>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</si>
  <si>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</si>
  <si>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</si>
  <si>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</si>
  <si>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</si>
  <si>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</si>
  <si>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</si>
  <si>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</si>
  <si>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</si>
  <si>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</si>
  <si>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</si>
  <si>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</si>
  <si>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</si>
  <si>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</si>
  <si>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</si>
  <si>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</si>
  <si>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</si>
  <si>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</si>
  <si>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</si>
  <si>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</si>
  <si>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</si>
  <si>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</si>
  <si>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</si>
  <si>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</si>
  <si>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</si>
  <si>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</si>
  <si>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</si>
  <si>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</si>
  <si>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</si>
  <si>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</si>
  <si>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</si>
  <si>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</si>
  <si>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</si>
  <si>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</si>
  <si>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</si>
  <si>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</si>
  <si>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</si>
  <si>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</si>
  <si>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</si>
  <si>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</si>
  <si>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</si>
  <si>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</si>
  <si>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</si>
  <si>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</si>
  <si>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</si>
  <si>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</si>
  <si>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</si>
  <si>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</si>
  <si>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</si>
  <si>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</si>
  <si>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</si>
  <si>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</si>
  <si>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</si>
  <si>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</si>
  <si>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</si>
  <si>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</si>
  <si>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</si>
  <si>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</si>
  <si>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</si>
  <si>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</si>
  <si>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</si>
  <si>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</si>
  <si>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</si>
  <si>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</si>
  <si>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</si>
  <si>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</si>
  <si>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</si>
  <si>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</si>
  <si>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</si>
  <si>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</si>
  <si>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</si>
  <si>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</si>
  <si>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</si>
  <si>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</si>
  <si>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</si>
  <si>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</si>
  <si>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</si>
  <si>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</si>
  <si>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</si>
  <si>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</si>
  <si>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</si>
  <si>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</si>
  <si>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</si>
  <si>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</si>
  <si>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</si>
  <si>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</si>
  <si>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</si>
  <si>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</si>
  <si>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</si>
  <si>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</si>
  <si>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</si>
  <si>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</si>
  <si>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</si>
  <si>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</si>
  <si>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</si>
  <si>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</si>
  <si>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</si>
  <si>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</si>
  <si>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</si>
  <si>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</si>
  <si>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</si>
  <si>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</si>
  <si>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</si>
  <si>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</si>
  <si>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</si>
  <si>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</si>
  <si>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</si>
  <si>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</si>
  <si>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</si>
  <si>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</si>
  <si>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</si>
  <si>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</si>
  <si>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</si>
  <si>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</si>
  <si>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</si>
  <si>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</si>
  <si>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</si>
  <si>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</si>
  <si>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</si>
  <si>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</si>
  <si>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</si>
  <si>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</si>
  <si>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</si>
  <si>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</si>
  <si>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</si>
  <si>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</si>
  <si>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</si>
  <si>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</si>
  <si>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</si>
  <si>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</si>
  <si>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</si>
  <si>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</si>
  <si>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</si>
  <si>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</si>
  <si>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</si>
  <si>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</si>
  <si>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</si>
  <si>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</si>
  <si>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</si>
  <si>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</si>
  <si>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</si>
  <si>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</si>
  <si>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</si>
  <si>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</si>
  <si>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</si>
  <si>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</si>
  <si>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</si>
  <si>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</si>
  <si>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</si>
  <si>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</si>
  <si>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</si>
  <si>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</si>
  <si>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</si>
  <si>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</si>
  <si>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</si>
  <si>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</si>
  <si>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</si>
  <si>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</si>
  <si>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</si>
  <si>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</si>
  <si>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</si>
  <si>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</si>
  <si>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</si>
  <si>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</si>
  <si>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</si>
  <si>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</si>
  <si>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</si>
  <si>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</si>
  <si>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</si>
  <si>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</si>
  <si>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</si>
  <si>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</si>
  <si>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</si>
  <si>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</si>
  <si>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</si>
  <si>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</si>
  <si>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</si>
  <si>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</si>
  <si>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</si>
  <si>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</si>
  <si>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</si>
  <si>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</si>
  <si>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</si>
  <si>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</si>
  <si>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</si>
  <si>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</si>
  <si>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</si>
  <si>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</si>
  <si>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</si>
  <si>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</si>
  <si>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</si>
  <si>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</si>
  <si>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</si>
  <si>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</si>
  <si>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</si>
  <si>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</si>
  <si>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</si>
  <si>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</si>
  <si>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</si>
  <si>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</si>
  <si>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</si>
  <si>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</si>
  <si>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</si>
  <si>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</si>
  <si>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</si>
  <si>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</si>
  <si>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</si>
  <si>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</si>
  <si>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</si>
  <si>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</si>
  <si>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</si>
  <si>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</si>
  <si>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</si>
  <si>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</si>
  <si>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</si>
  <si>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</si>
  <si>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</si>
  <si>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</si>
  <si>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</si>
  <si>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</si>
  <si>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</si>
  <si>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</si>
  <si>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</si>
  <si>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</si>
  <si>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</si>
  <si>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</si>
  <si>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</si>
  <si>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</si>
  <si>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</si>
  <si>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</si>
  <si>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</si>
  <si>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</si>
  <si>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</si>
  <si>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</si>
  <si>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</si>
  <si>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</si>
  <si>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</si>
  <si>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</si>
  <si>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</si>
  <si>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</si>
  <si>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</si>
  <si>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</si>
  <si>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</si>
  <si>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</si>
  <si>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</si>
  <si>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</si>
  <si>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</si>
  <si>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</si>
  <si>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</si>
  <si>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</si>
  <si>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</si>
  <si>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</si>
  <si>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</si>
  <si>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</si>
  <si>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</si>
  <si>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</si>
  <si>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</si>
  <si>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</si>
  <si>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</si>
  <si>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</si>
  <si>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</si>
  <si>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</si>
  <si>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</si>
  <si>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</si>
  <si>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</si>
  <si>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</si>
  <si>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</si>
  <si>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</si>
  <si>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</si>
  <si>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</si>
  <si>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</si>
  <si>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</si>
  <si>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</si>
  <si>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</si>
  <si>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</si>
  <si>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</si>
  <si>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</si>
  <si>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</si>
  <si>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</si>
  <si>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</si>
  <si>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</si>
  <si>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</si>
  <si>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</si>
  <si>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</si>
  <si>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</si>
  <si>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</si>
  <si>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</si>
  <si>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</si>
  <si>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</si>
  <si>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</si>
  <si>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</si>
  <si>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</si>
  <si>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</si>
  <si>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</si>
  <si>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</si>
  <si>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</si>
  <si>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</si>
  <si>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</si>
  <si>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</si>
  <si>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</si>
  <si>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</si>
  <si>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</si>
  <si>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</si>
  <si>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</si>
  <si>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</si>
  <si>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</si>
  <si>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</si>
  <si>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</si>
  <si>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</si>
  <si>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</si>
  <si>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</si>
  <si>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</si>
  <si>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</si>
  <si>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</si>
  <si>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</si>
  <si>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</si>
  <si>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</si>
  <si>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</si>
  <si>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</si>
  <si>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</si>
  <si>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</si>
  <si>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</si>
  <si>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</si>
  <si>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</si>
  <si>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</si>
  <si>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</si>
  <si>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</si>
  <si>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</si>
  <si>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</si>
  <si>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</si>
  <si>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</si>
  <si>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</si>
  <si>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</si>
  <si>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</si>
  <si>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</si>
  <si>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</si>
  <si>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</si>
  <si>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</si>
  <si>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</si>
  <si>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</si>
  <si>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</si>
  <si>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</si>
  <si>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</si>
  <si>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</si>
  <si>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</si>
  <si>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</si>
  <si>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</si>
  <si>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</si>
  <si>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</si>
  <si>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</si>
  <si>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</si>
  <si>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</si>
  <si>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</si>
  <si>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</si>
  <si>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</si>
  <si>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</si>
  <si>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</si>
  <si>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</si>
  <si>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</si>
  <si>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</si>
  <si>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</si>
  <si>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</si>
  <si>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</si>
  <si>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</si>
  <si>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</si>
  <si>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</si>
  <si>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</si>
  <si>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</si>
  <si>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</si>
  <si>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</si>
  <si>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</si>
  <si>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</si>
  <si>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</si>
  <si>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</si>
  <si>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</si>
  <si>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</si>
  <si>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</si>
  <si>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</si>
  <si>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</si>
  <si>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</si>
  <si>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</si>
  <si>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</si>
  <si>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</si>
  <si>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</si>
  <si>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</si>
  <si>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</si>
  <si>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</si>
  <si>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</si>
  <si>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</si>
  <si>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</si>
  <si>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</si>
  <si>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</si>
  <si>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</si>
  <si>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</si>
  <si>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</si>
  <si>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</si>
  <si>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</si>
  <si>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</si>
  <si>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</si>
  <si>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</si>
  <si>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</si>
  <si>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</si>
  <si>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</si>
  <si>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</si>
  <si>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</si>
  <si>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</si>
  <si>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</si>
  <si>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</si>
  <si>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</si>
  <si>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</si>
  <si>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</si>
  <si>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</si>
  <si>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</si>
  <si>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</si>
  <si>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</si>
  <si>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</si>
  <si>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</si>
  <si>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</si>
  <si>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</si>
  <si>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</si>
  <si>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</si>
  <si>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</si>
  <si>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</si>
  <si>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</si>
  <si>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</si>
  <si>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</si>
  <si>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</si>
  <si>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</si>
  <si>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</si>
  <si>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</si>
  <si>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</si>
  <si>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</si>
  <si>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</si>
  <si>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</si>
  <si>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</si>
  <si>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</si>
  <si>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</si>
  <si>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</si>
  <si>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</si>
  <si>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</si>
  <si>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</si>
  <si>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</si>
  <si>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</si>
  <si>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</si>
  <si>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</si>
  <si>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</si>
  <si>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</si>
  <si>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</si>
  <si>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</si>
  <si>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</si>
  <si>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</si>
  <si>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</si>
  <si>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</si>
  <si>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</si>
  <si>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</si>
  <si>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</si>
  <si>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</si>
  <si>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</si>
  <si>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</si>
  <si>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</si>
  <si>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</si>
  <si>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</si>
  <si>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</si>
  <si>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</si>
  <si>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</si>
  <si>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</si>
  <si>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</si>
  <si>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</si>
  <si>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</si>
  <si>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</si>
  <si>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</si>
  <si>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</si>
  <si>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</si>
  <si>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</si>
  <si>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</si>
  <si>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</si>
  <si>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</si>
  <si>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</si>
  <si>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</si>
  <si>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</si>
  <si>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</si>
  <si>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</si>
  <si>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</si>
  <si>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</si>
  <si>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</si>
  <si>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</si>
  <si>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</si>
  <si>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</si>
  <si>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</si>
  <si>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</si>
  <si>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</si>
  <si>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</si>
  <si>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</si>
  <si>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</si>
  <si>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</si>
  <si>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</si>
  <si>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</si>
  <si>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</si>
  <si>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</si>
  <si>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</si>
  <si>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</si>
  <si>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</si>
  <si>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</si>
  <si>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</si>
  <si>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</si>
  <si>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</si>
  <si>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</si>
  <si>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</si>
  <si>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</si>
  <si>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</si>
  <si>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</si>
  <si>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</si>
  <si>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</si>
  <si>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</si>
  <si>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</si>
  <si>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</si>
  <si>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</si>
  <si>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</si>
  <si>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</si>
  <si>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</si>
  <si>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</si>
  <si>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</si>
  <si>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</si>
  <si>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</si>
  <si>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</si>
  <si>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</si>
  <si>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</si>
  <si>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</si>
  <si>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</si>
  <si>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</si>
  <si>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</si>
  <si>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</si>
  <si>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</si>
  <si>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</si>
  <si>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</si>
  <si>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</si>
  <si>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</si>
  <si>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</si>
  <si>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</si>
  <si>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</si>
  <si>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</si>
  <si>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</si>
  <si>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</si>
  <si>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</si>
  <si>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</si>
  <si>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</si>
  <si>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</si>
  <si>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</si>
  <si>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</si>
  <si>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</si>
  <si>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</si>
  <si>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</si>
  <si>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</si>
  <si>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</si>
  <si>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</si>
  <si>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</si>
  <si>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</si>
  <si>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</si>
  <si>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</si>
  <si>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</si>
  <si>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</si>
  <si>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</si>
  <si>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</si>
  <si>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</si>
  <si>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</si>
  <si>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</si>
  <si>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</si>
  <si>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</si>
  <si>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</si>
  <si>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</si>
  <si>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</si>
  <si>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</si>
  <si>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</si>
  <si>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</si>
  <si>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</si>
  <si>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</si>
  <si>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</si>
  <si>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</si>
  <si>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</si>
  <si>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</si>
  <si>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</si>
  <si>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</si>
  <si>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</si>
  <si>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</si>
  <si>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</si>
  <si>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</si>
  <si>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</si>
  <si>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</si>
  <si>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</si>
  <si>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</si>
  <si>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</si>
  <si>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</si>
  <si>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</si>
  <si>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</si>
  <si>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</si>
  <si>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</si>
  <si>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</si>
  <si>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</si>
  <si>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</si>
  <si>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</si>
  <si>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</si>
  <si>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</si>
  <si>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</si>
  <si>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</si>
  <si>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</si>
  <si>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</si>
  <si>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</si>
  <si>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</si>
  <si>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</si>
  <si>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</si>
  <si>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</si>
  <si>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</si>
  <si>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</si>
  <si>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</si>
  <si>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</si>
  <si>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</si>
  <si>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</si>
  <si>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</si>
  <si>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</si>
  <si>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</si>
  <si>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</si>
  <si>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</si>
  <si>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</si>
  <si>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</si>
  <si>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</si>
  <si>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</si>
  <si>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</si>
  <si>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</si>
  <si>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</si>
  <si>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</si>
  <si>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</si>
  <si>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</si>
  <si>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</si>
  <si>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</si>
  <si>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</si>
  <si>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</si>
  <si>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</si>
  <si>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</si>
  <si>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</si>
  <si>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</si>
  <si>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</si>
  <si>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</si>
  <si>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</si>
  <si>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</si>
  <si>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</si>
  <si>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</si>
  <si>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</si>
  <si>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</si>
  <si>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</si>
  <si>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</si>
  <si>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</si>
  <si>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</si>
  <si>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</si>
  <si>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</si>
  <si>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</si>
  <si>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</si>
  <si>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</si>
  <si>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</si>
  <si>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</si>
  <si>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</si>
  <si>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</si>
  <si>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</si>
  <si>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</si>
  <si>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</si>
  <si>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</si>
  <si>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</si>
  <si>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</si>
  <si>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</si>
  <si>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</si>
  <si>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</si>
  <si>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</si>
  <si>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</si>
  <si>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</si>
  <si>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</si>
  <si>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</si>
  <si>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</si>
  <si>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</si>
  <si>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</si>
  <si>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</si>
  <si>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</si>
  <si>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</si>
  <si>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</si>
  <si>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</si>
  <si>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</si>
  <si>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</si>
  <si>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</si>
  <si>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</si>
  <si>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</si>
  <si>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</si>
  <si>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</si>
  <si>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</si>
  <si>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</si>
  <si>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</si>
  <si>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</si>
  <si>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</si>
  <si>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</si>
  <si>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</si>
  <si>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</si>
  <si>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</si>
  <si>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</si>
  <si>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</si>
  <si>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</si>
  <si>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</si>
  <si>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</si>
  <si>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</si>
  <si>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</si>
  <si>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</si>
  <si>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</si>
  <si>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</si>
  <si>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</si>
  <si>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</si>
  <si>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</si>
  <si>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</si>
  <si>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</si>
  <si>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</si>
  <si>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</si>
  <si>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</si>
  <si>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</si>
  <si>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</si>
  <si>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</si>
  <si>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</si>
  <si>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</si>
  <si>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</si>
  <si>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</si>
  <si>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</si>
  <si>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</si>
  <si>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</si>
  <si>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</si>
  <si>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</si>
  <si>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</si>
  <si>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</si>
  <si>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</si>
  <si>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</si>
  <si>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</si>
  <si>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</si>
  <si>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</si>
  <si>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</si>
  <si>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</si>
  <si>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</si>
  <si>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</si>
  <si>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</si>
  <si>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</si>
  <si>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</si>
  <si>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</si>
  <si>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</si>
  <si>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</si>
  <si>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</si>
  <si>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</si>
  <si>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</si>
  <si>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</si>
  <si>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</si>
  <si>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</si>
  <si>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</si>
  <si>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</si>
  <si>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</si>
  <si>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</si>
  <si>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</si>
  <si>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</si>
  <si>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</si>
  <si>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</si>
  <si>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</si>
  <si>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</si>
  <si>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</si>
  <si>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</si>
  <si>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</si>
  <si>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</si>
  <si>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</si>
  <si>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</si>
  <si>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</si>
  <si>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</si>
  <si>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</si>
  <si>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</si>
  <si>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</si>
  <si>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</si>
  <si>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</si>
  <si>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</si>
  <si>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</si>
  <si>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</si>
  <si>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</si>
  <si>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</si>
  <si>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</si>
  <si>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</si>
  <si>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</si>
  <si>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</si>
  <si>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</si>
  <si>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</si>
  <si>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</si>
  <si>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</si>
  <si>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</si>
  <si>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</si>
  <si>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</si>
  <si>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</si>
  <si>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</si>
  <si>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</si>
  <si>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</si>
  <si>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</si>
  <si>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</si>
  <si>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</si>
  <si>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</si>
  <si>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</si>
  <si>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</si>
  <si>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</si>
  <si>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</si>
  <si>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</si>
  <si>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</si>
  <si>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</si>
  <si>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</si>
  <si>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</si>
  <si>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</si>
  <si>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</si>
  <si>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</si>
  <si>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</si>
  <si>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</si>
  <si>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</si>
  <si>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</si>
  <si>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</si>
  <si>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</si>
  <si>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</si>
  <si>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</si>
  <si>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</si>
  <si>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</si>
  <si>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</si>
  <si>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</si>
  <si>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</si>
  <si>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</si>
  <si>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</si>
  <si>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</si>
  <si>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</si>
  <si>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</si>
  <si>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</si>
  <si>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</si>
  <si>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</si>
  <si>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</si>
  <si>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</si>
  <si>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</si>
  <si>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</si>
  <si>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</si>
  <si>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</si>
  <si>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</si>
  <si>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</si>
  <si>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</si>
  <si>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</si>
  <si>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</si>
  <si>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</si>
  <si>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</si>
  <si>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</si>
  <si>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</si>
  <si>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</si>
  <si>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</si>
  <si>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</si>
  <si>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</si>
  <si>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</si>
  <si>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</si>
  <si>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</si>
  <si>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</si>
  <si>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</si>
  <si>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</si>
  <si>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</si>
  <si>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</si>
  <si>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</si>
  <si>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</si>
  <si>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</si>
  <si>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</si>
  <si>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</si>
  <si>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</si>
  <si>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</si>
  <si>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</si>
  <si>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</si>
  <si>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</si>
  <si>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</si>
  <si>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</si>
  <si>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</si>
  <si>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</si>
  <si>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</si>
  <si>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</si>
  <si>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</si>
  <si>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</si>
  <si>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</si>
  <si>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</si>
  <si>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</si>
  <si>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</si>
  <si>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</si>
  <si>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</si>
  <si>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</si>
  <si>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</si>
  <si>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</si>
  <si>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</si>
  <si>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</si>
  <si>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</si>
  <si>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</si>
  <si>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</si>
  <si>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</si>
  <si>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</si>
  <si>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</si>
  <si>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</si>
  <si>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</si>
  <si>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</si>
  <si>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</si>
  <si>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</si>
  <si>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</si>
  <si>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</si>
  <si>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</si>
  <si>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</si>
  <si>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</si>
  <si>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</si>
  <si>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</si>
  <si>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</si>
  <si>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</si>
  <si>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</si>
  <si>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</si>
  <si>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</si>
  <si>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</si>
  <si>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</si>
  <si>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</si>
  <si>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</si>
  <si>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</si>
  <si>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</si>
  <si>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</si>
  <si>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</si>
  <si>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</si>
  <si>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</si>
  <si>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</si>
  <si>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</si>
  <si>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</si>
  <si>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</si>
  <si>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</si>
  <si>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</si>
  <si>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</si>
  <si>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</si>
  <si>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</si>
  <si>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</si>
  <si>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</si>
  <si>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</si>
  <si>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</si>
  <si>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</si>
  <si>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</si>
  <si>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</si>
  <si>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</si>
  <si>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</si>
  <si>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</si>
  <si>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</si>
  <si>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</si>
  <si>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</si>
  <si>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</si>
  <si>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</si>
  <si>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</si>
  <si>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</si>
  <si>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</si>
  <si>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</si>
  <si>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</si>
  <si>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</si>
  <si>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</si>
  <si>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</si>
  <si>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</si>
  <si>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</si>
  <si>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</si>
  <si>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</si>
  <si>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</si>
  <si>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</si>
  <si>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</si>
  <si>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</si>
  <si>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</si>
  <si>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</si>
  <si>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</si>
  <si>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</si>
  <si>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</si>
  <si>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</si>
  <si>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</si>
  <si>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</si>
  <si>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</si>
  <si>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</si>
  <si>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</si>
  <si>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</si>
  <si>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</si>
  <si>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</si>
  <si>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</si>
  <si>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</si>
  <si>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</si>
  <si>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</si>
  <si>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</si>
  <si>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</si>
  <si>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</si>
  <si>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</si>
  <si>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</si>
  <si>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</si>
  <si>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</si>
  <si>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</si>
  <si>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</si>
  <si>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</si>
  <si>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</si>
  <si>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</si>
  <si>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</si>
  <si>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</si>
  <si>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</si>
  <si>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</si>
  <si>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</si>
  <si>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</si>
  <si>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</si>
  <si>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</si>
  <si>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</si>
  <si>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</si>
  <si>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</si>
  <si>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</si>
  <si>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</si>
  <si>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</si>
  <si>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</si>
  <si>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</si>
  <si>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</si>
  <si>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</si>
  <si>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</si>
  <si>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</si>
  <si>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</si>
  <si>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</si>
  <si>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</si>
  <si>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</si>
  <si>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</si>
  <si>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</si>
  <si>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</si>
  <si>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</si>
  <si>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</si>
  <si>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</si>
  <si>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</si>
  <si>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</si>
  <si>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</si>
  <si>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</si>
  <si>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</si>
  <si>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</si>
  <si>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</si>
  <si>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</si>
  <si>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</si>
  <si>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</si>
  <si>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</si>
  <si>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</si>
  <si>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</si>
  <si>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</si>
  <si>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</si>
  <si>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</si>
  <si>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</si>
  <si>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</si>
  <si>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</si>
  <si>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</si>
  <si>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</si>
  <si>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</si>
  <si>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</si>
  <si>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</si>
  <si>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</si>
  <si>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</si>
  <si>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</si>
  <si>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</si>
  <si>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</si>
  <si>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</si>
  <si>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</si>
  <si>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</si>
  <si>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</si>
  <si>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</si>
  <si>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</si>
  <si>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</si>
  <si>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</si>
  <si>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</si>
  <si>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</si>
  <si>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</si>
  <si>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</si>
  <si>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</si>
  <si>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</si>
  <si>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</si>
  <si>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</si>
  <si>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</si>
  <si>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</si>
  <si>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</si>
  <si>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</si>
  <si>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</si>
  <si>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</si>
  <si>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</si>
  <si>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</si>
  <si>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</si>
  <si>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</si>
  <si>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</si>
  <si>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</si>
  <si>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</si>
  <si>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</si>
  <si>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</si>
  <si>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</si>
  <si>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</si>
  <si>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</si>
  <si>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</si>
  <si>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</si>
  <si>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</si>
  <si>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</si>
  <si>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</si>
  <si>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</si>
  <si>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</si>
  <si>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</si>
  <si>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</si>
  <si>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</si>
  <si>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</si>
  <si>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</si>
  <si>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</si>
  <si>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</si>
  <si>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</si>
  <si>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</si>
  <si>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</si>
  <si>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</si>
  <si>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</si>
  <si>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</si>
  <si>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</si>
  <si>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</si>
  <si>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</si>
  <si>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</si>
  <si>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</si>
  <si>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</si>
  <si>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</si>
  <si>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</si>
  <si>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</si>
  <si>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</si>
  <si>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</si>
  <si>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</si>
  <si>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</si>
  <si>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</si>
  <si>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</si>
  <si>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</si>
  <si>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</si>
  <si>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</si>
  <si>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</si>
  <si>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</si>
  <si>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</si>
  <si>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</si>
  <si>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</si>
  <si>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</si>
  <si>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</si>
  <si>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</si>
  <si>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</si>
  <si>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</si>
  <si>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</si>
  <si>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</si>
  <si>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</si>
  <si>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</si>
  <si>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</si>
  <si>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</si>
  <si>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</si>
  <si>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</si>
  <si>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</si>
  <si>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</si>
  <si>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</si>
  <si>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</si>
  <si>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</si>
  <si>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</si>
  <si>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</si>
  <si>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</si>
  <si>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</si>
  <si>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</si>
  <si>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</si>
  <si>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</si>
  <si>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</si>
  <si>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</si>
  <si>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</si>
  <si>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</si>
  <si>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</si>
  <si>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</si>
  <si>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</si>
  <si>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</si>
  <si>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</si>
  <si>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</si>
  <si>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</si>
  <si>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</si>
  <si>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</si>
  <si>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</si>
  <si>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</si>
  <si>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</si>
  <si>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</si>
  <si>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</si>
  <si>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</si>
  <si>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</si>
  <si>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</si>
  <si>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</si>
  <si>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</si>
  <si>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</si>
  <si>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</si>
  <si>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</si>
  <si>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</si>
  <si>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</si>
  <si>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</si>
  <si>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</si>
  <si>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</si>
  <si>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</si>
  <si>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</si>
  <si>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</si>
  <si>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</si>
  <si>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</si>
  <si>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</si>
  <si>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</si>
  <si>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</si>
  <si>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</si>
  <si>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</si>
  <si>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</si>
  <si>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</si>
  <si>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</si>
  <si>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</si>
  <si>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</si>
  <si>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</si>
  <si>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</si>
  <si>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</si>
  <si>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</si>
  <si>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</si>
  <si>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</si>
  <si>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</si>
  <si>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</si>
  <si>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</si>
  <si>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</si>
  <si>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</si>
  <si>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</si>
  <si>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</si>
  <si>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</si>
  <si>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</si>
  <si>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</si>
  <si>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</si>
  <si>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</si>
  <si>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</si>
  <si>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</si>
  <si>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</si>
  <si>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</si>
  <si>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</si>
  <si>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</si>
  <si>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</si>
  <si>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</si>
  <si>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</si>
  <si>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</si>
  <si>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</si>
  <si>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</si>
  <si>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</si>
  <si>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</si>
  <si>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</si>
  <si>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</si>
  <si>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</si>
  <si>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</si>
  <si>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</si>
  <si>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</si>
  <si>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</si>
  <si>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</si>
  <si>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</si>
  <si>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</si>
  <si>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</si>
  <si>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</si>
  <si>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</si>
  <si>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</si>
  <si>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</si>
  <si>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</si>
  <si>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</si>
  <si>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</si>
  <si>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</si>
  <si>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</si>
  <si>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</si>
  <si>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</si>
  <si>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</si>
  <si>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</si>
  <si>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</si>
  <si>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</si>
  <si>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</si>
  <si>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</si>
  <si>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</si>
  <si>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</si>
  <si>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</si>
  <si>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</si>
  <si>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</si>
  <si>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</si>
  <si>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</si>
  <si>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</si>
  <si>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</si>
  <si>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</si>
  <si>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</si>
  <si>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</si>
  <si>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</si>
  <si>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</si>
  <si>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</si>
  <si>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</si>
  <si>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</si>
  <si>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</si>
  <si>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</si>
  <si>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</si>
  <si>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</si>
  <si>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</si>
  <si>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</si>
  <si>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</si>
  <si>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</si>
  <si>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</si>
  <si>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</si>
  <si>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</si>
  <si>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</si>
  <si>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</si>
  <si>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</si>
  <si>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</si>
  <si>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</si>
  <si>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</si>
  <si>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</si>
  <si>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</si>
  <si>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</si>
  <si>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</si>
  <si>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</si>
  <si>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</si>
  <si>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</si>
  <si>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</si>
  <si>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</si>
  <si>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</si>
  <si>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</si>
  <si>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</si>
  <si>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</si>
  <si>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</si>
  <si>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</si>
  <si>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</si>
  <si>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</si>
  <si>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</si>
  <si>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</si>
  <si>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</si>
  <si>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</si>
  <si>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</si>
  <si>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</si>
  <si>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</si>
  <si>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</si>
  <si>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</si>
  <si>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</si>
  <si>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</si>
  <si>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</si>
  <si>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</si>
  <si>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</si>
  <si>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</si>
  <si>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</si>
  <si>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</si>
  <si>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</si>
  <si>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</si>
  <si>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</si>
  <si>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</si>
  <si>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</si>
  <si>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</si>
  <si>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</si>
  <si>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</si>
  <si>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</si>
  <si>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</si>
  <si>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</si>
  <si>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</si>
  <si>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</si>
  <si>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</si>
  <si>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</si>
  <si>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</si>
  <si>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</si>
  <si>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</si>
  <si>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</si>
  <si>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</si>
  <si>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</si>
  <si>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</si>
  <si>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</si>
  <si>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</si>
  <si>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</si>
  <si>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</si>
  <si>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</si>
  <si>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</si>
  <si>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</si>
  <si>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</si>
  <si>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</si>
  <si>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</si>
  <si>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</si>
  <si>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</si>
  <si>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</si>
  <si>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</si>
  <si>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</si>
  <si>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</si>
  <si>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</si>
  <si>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</si>
  <si>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</si>
  <si>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</si>
  <si>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</si>
  <si>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</si>
  <si>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</si>
  <si>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</si>
  <si>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</si>
  <si>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</si>
  <si>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</si>
  <si>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</si>
  <si>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</si>
  <si>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</si>
  <si>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</si>
  <si>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</si>
  <si>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</si>
  <si>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</si>
  <si>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</si>
  <si>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</si>
  <si>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</si>
  <si>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</si>
  <si>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</si>
  <si>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</si>
  <si>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</si>
  <si>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</si>
  <si>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</si>
  <si>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</si>
  <si>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</si>
  <si>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</si>
  <si>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</si>
  <si>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</si>
  <si>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</si>
  <si>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</si>
  <si>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</si>
  <si>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</si>
  <si>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</si>
  <si>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</si>
  <si>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</si>
  <si>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</si>
  <si>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</si>
  <si>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</si>
  <si>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</si>
  <si>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</si>
  <si>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</si>
  <si>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</si>
  <si>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</si>
  <si>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</si>
  <si>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</si>
  <si>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</si>
  <si>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</si>
  <si>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</si>
  <si>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</si>
  <si>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</si>
  <si>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</si>
  <si>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</si>
  <si>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</si>
  <si>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</si>
  <si>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</si>
  <si>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</si>
  <si>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</si>
  <si>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</si>
  <si>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</si>
  <si>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</si>
  <si>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</si>
  <si>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</si>
  <si>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</si>
  <si>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</si>
  <si>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</si>
  <si>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</si>
  <si>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</si>
  <si>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</si>
  <si>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</si>
  <si>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</si>
  <si>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</si>
  <si>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</si>
  <si>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</si>
  <si>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</si>
  <si>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</si>
  <si>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</si>
  <si>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</si>
  <si>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</si>
  <si>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</si>
  <si>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</si>
  <si>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</si>
  <si>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</si>
  <si>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</si>
  <si>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</si>
  <si>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</si>
  <si>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</si>
  <si>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</si>
  <si>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</si>
  <si>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</si>
  <si>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</si>
  <si>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</si>
  <si>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</si>
  <si>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</si>
  <si>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</si>
  <si>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</si>
  <si>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</si>
  <si>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</si>
  <si>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</si>
  <si>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</si>
  <si>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</si>
  <si>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</si>
  <si>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</si>
  <si>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</si>
  <si>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</si>
  <si>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</si>
  <si>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</si>
  <si>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</si>
  <si>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</si>
  <si>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</si>
  <si>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</si>
  <si>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</si>
  <si>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</si>
  <si>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</si>
  <si>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</si>
  <si>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</si>
  <si>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</si>
  <si>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</si>
  <si>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</si>
  <si>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</si>
  <si>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</si>
  <si>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</si>
  <si>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</si>
  <si>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</si>
  <si>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</si>
  <si>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</si>
  <si>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</si>
  <si>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</si>
  <si>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</si>
  <si>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</si>
  <si>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</si>
  <si>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</si>
  <si>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</si>
  <si>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</si>
  <si>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</si>
  <si>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</si>
  <si>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</si>
  <si>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</si>
  <si>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</si>
  <si>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</si>
  <si>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</si>
  <si>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</si>
  <si>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</si>
  <si>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</si>
  <si>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</si>
  <si>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</si>
  <si>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</si>
  <si>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</si>
  <si>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</si>
  <si>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</si>
  <si>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</si>
  <si>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</si>
  <si>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</si>
  <si>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</si>
  <si>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</si>
  <si>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</si>
  <si>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</si>
  <si>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</si>
  <si>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</si>
  <si>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</si>
  <si>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</si>
  <si>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</si>
  <si>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</si>
  <si>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</si>
  <si>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</si>
  <si>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</si>
  <si>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</si>
  <si>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</si>
  <si>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</si>
  <si>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</si>
  <si>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</si>
  <si>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</si>
  <si>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</si>
  <si>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</si>
  <si>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</si>
  <si>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</si>
  <si>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</si>
  <si>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</si>
  <si>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</si>
  <si>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</si>
  <si>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</si>
  <si>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</si>
  <si>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</si>
  <si>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</si>
  <si>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</si>
  <si>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</si>
  <si>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</si>
  <si>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</si>
  <si>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</si>
  <si>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</si>
  <si>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</si>
  <si>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</si>
  <si>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</si>
  <si>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</si>
  <si>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</si>
  <si>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</si>
  <si>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</si>
  <si>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</si>
  <si>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</si>
  <si>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</si>
  <si>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</si>
  <si>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</si>
  <si>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</si>
  <si>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</si>
  <si>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</si>
  <si>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</si>
  <si>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</si>
  <si>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</si>
  <si>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</si>
  <si>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</si>
  <si>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</si>
  <si>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</si>
  <si>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</si>
  <si>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</si>
  <si>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</si>
  <si>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</si>
  <si>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</si>
  <si>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</si>
  <si>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</si>
  <si>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</si>
  <si>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</si>
  <si>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</si>
  <si>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</si>
  <si>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</si>
  <si>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</si>
  <si>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</si>
  <si>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</si>
  <si>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</si>
  <si>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</si>
  <si>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</si>
  <si>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</si>
  <si>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</si>
  <si>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</si>
  <si>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</si>
  <si>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</si>
  <si>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</si>
  <si>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</si>
  <si>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</si>
  <si>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</si>
  <si>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</si>
  <si>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</si>
  <si>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</si>
  <si>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</si>
  <si>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</si>
  <si>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</si>
  <si>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</si>
  <si>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</si>
  <si>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</si>
  <si>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</si>
  <si>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</si>
  <si>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</si>
  <si>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</si>
  <si>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</si>
  <si>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</si>
  <si>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</si>
  <si>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</si>
  <si>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</si>
  <si>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</si>
  <si>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</si>
  <si>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</si>
  <si>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</si>
  <si>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</si>
  <si>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</si>
  <si>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</si>
  <si>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</si>
  <si>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</si>
  <si>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</si>
  <si>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</si>
  <si>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</si>
  <si>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</si>
  <si>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</si>
  <si>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</si>
  <si>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</si>
  <si>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</si>
  <si>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</si>
  <si>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</si>
  <si>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</si>
  <si>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</si>
  <si>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</si>
  <si>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</si>
  <si>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</si>
  <si>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</si>
  <si>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</si>
  <si>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</si>
  <si>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</si>
  <si>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</si>
  <si>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</si>
  <si>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</si>
  <si>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</si>
  <si>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</si>
  <si>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</si>
  <si>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</si>
  <si>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</si>
  <si>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</si>
  <si>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</si>
  <si>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</si>
  <si>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</si>
  <si>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</si>
  <si>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</si>
  <si>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</si>
  <si>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</si>
  <si>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</si>
  <si>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</si>
  <si>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</si>
  <si>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</si>
  <si>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</si>
  <si>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</si>
  <si>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</si>
  <si>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</si>
  <si>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</si>
  <si>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</si>
  <si>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</si>
  <si>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</si>
  <si>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</si>
  <si>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</si>
  <si>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</si>
  <si>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</si>
  <si>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</si>
  <si>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</si>
  <si>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</si>
  <si>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</si>
  <si>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</si>
  <si>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</si>
  <si>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</si>
  <si>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</si>
  <si>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</si>
  <si>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</si>
  <si>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</si>
  <si>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</si>
  <si>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</si>
  <si>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</si>
  <si>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</si>
  <si>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</si>
  <si>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</si>
  <si>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</si>
  <si>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</si>
  <si>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</si>
  <si>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</si>
  <si>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</si>
  <si>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</si>
  <si>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</si>
  <si>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</si>
  <si>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</si>
  <si>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</si>
  <si>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</si>
  <si>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</si>
  <si>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</si>
  <si>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</si>
  <si>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</si>
  <si>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</si>
  <si>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</si>
  <si>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</si>
  <si>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</si>
  <si>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</si>
  <si>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</si>
  <si>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</si>
  <si>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</si>
  <si>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</si>
  <si>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</si>
  <si>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</si>
  <si>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</si>
  <si>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</si>
  <si>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</si>
  <si>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</si>
  <si>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</si>
  <si>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</si>
  <si>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</si>
  <si>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</si>
  <si>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</si>
  <si>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</si>
  <si>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</si>
  <si>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</si>
  <si>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</si>
  <si>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</si>
  <si>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</si>
  <si>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</si>
  <si>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</si>
  <si>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</si>
  <si>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</si>
  <si>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</si>
  <si>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</si>
  <si>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</si>
  <si>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</si>
  <si>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</si>
  <si>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</si>
  <si>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</si>
  <si>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</si>
  <si>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</si>
  <si>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</si>
  <si>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</si>
  <si>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</si>
  <si>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</si>
  <si>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</si>
  <si>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</si>
  <si>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</si>
  <si>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</si>
  <si>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</si>
  <si>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</si>
  <si>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</si>
  <si>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</si>
  <si>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</si>
  <si>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</si>
  <si>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</si>
  <si>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</si>
  <si>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</si>
  <si>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</si>
  <si>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</si>
  <si>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</si>
  <si>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</si>
  <si>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</si>
  <si>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</si>
  <si>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</si>
  <si>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</si>
  <si>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</si>
  <si>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</si>
  <si>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</si>
  <si>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</si>
  <si>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</si>
  <si>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</si>
  <si>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</si>
  <si>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</si>
  <si>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</si>
  <si>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</si>
  <si>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</si>
  <si>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</si>
  <si>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</si>
  <si>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</si>
  <si>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</si>
  <si>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</si>
  <si>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</si>
  <si>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</si>
  <si>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</si>
  <si>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</si>
  <si>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</si>
  <si>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</si>
  <si>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</si>
  <si>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</si>
  <si>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</si>
  <si>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</si>
  <si>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</si>
  <si>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</si>
  <si>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</si>
  <si>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</si>
  <si>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</si>
  <si>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</si>
  <si>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</si>
  <si>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</si>
  <si>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</si>
  <si>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</si>
  <si>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</si>
  <si>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</si>
  <si>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</si>
  <si>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</si>
  <si>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</si>
  <si>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</si>
  <si>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</si>
  <si>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</si>
  <si>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</si>
  <si>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</si>
  <si>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</si>
  <si>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</si>
  <si>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</si>
  <si>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</si>
  <si>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</si>
  <si>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</si>
  <si>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</si>
  <si>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</si>
  <si>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</si>
  <si>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</si>
  <si>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</si>
  <si>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</si>
  <si>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</si>
  <si>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</si>
  <si>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</si>
  <si>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</si>
  <si>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</si>
  <si>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</si>
  <si>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</si>
  <si>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</si>
  <si>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</si>
  <si>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</si>
  <si>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</si>
  <si>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</si>
  <si>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</si>
  <si>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</si>
  <si>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</si>
  <si>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</si>
  <si>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</si>
  <si>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</si>
  <si>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</si>
  <si>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</si>
  <si>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</si>
  <si>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</si>
  <si>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</si>
  <si>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</si>
  <si>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</si>
  <si>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</si>
  <si>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</si>
  <si>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</si>
  <si>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</si>
  <si>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</si>
  <si>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</si>
  <si>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</si>
  <si>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</si>
  <si>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</si>
  <si>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</si>
  <si>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</si>
  <si>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</si>
  <si>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</si>
  <si>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</si>
  <si>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</si>
  <si>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</si>
  <si>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</si>
  <si>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</si>
  <si>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</si>
  <si>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</si>
  <si>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</si>
  <si>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</si>
  <si>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</si>
  <si>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</si>
  <si>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</si>
  <si>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</si>
  <si>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</si>
  <si>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</si>
  <si>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</si>
  <si>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</si>
  <si>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</si>
  <si>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</si>
  <si>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</si>
  <si>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</si>
  <si>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</si>
  <si>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</si>
  <si>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</si>
  <si>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</si>
  <si>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</si>
  <si>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</si>
  <si>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</si>
  <si>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</si>
  <si>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</si>
  <si>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</si>
  <si>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</si>
  <si>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</si>
  <si>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</si>
  <si>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</si>
  <si>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</si>
  <si>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</si>
  <si>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</si>
  <si>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</si>
  <si>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</si>
  <si>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</si>
  <si>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</si>
  <si>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</si>
  <si>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</si>
  <si>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</si>
  <si>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</si>
  <si>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</si>
  <si>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</si>
  <si>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</si>
  <si>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</si>
  <si>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</si>
  <si>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</si>
  <si>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</si>
  <si>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</si>
  <si>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</si>
  <si>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</si>
  <si>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</si>
  <si>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</si>
  <si>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</si>
  <si>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</si>
  <si>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</si>
  <si>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</si>
  <si>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</si>
  <si>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</si>
  <si>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</si>
  <si>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</si>
  <si>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</si>
  <si>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</si>
  <si>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</si>
  <si>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</si>
  <si>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</si>
  <si>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</si>
  <si>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</si>
  <si>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</si>
  <si>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</si>
  <si>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</si>
  <si>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</si>
  <si>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</si>
  <si>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</si>
  <si>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</si>
  <si>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</si>
  <si>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</si>
  <si>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</si>
  <si>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</si>
  <si>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</si>
  <si>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</si>
  <si>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</si>
  <si>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</si>
  <si>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</si>
  <si>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</si>
  <si>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</si>
  <si>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</si>
  <si>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</si>
  <si>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</si>
  <si>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</si>
  <si>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</si>
  <si>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</si>
  <si>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</si>
  <si>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</si>
  <si>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</si>
  <si>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</si>
  <si>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</si>
  <si>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</si>
  <si>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</si>
  <si>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</si>
  <si>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</si>
  <si>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</si>
  <si>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</si>
  <si>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</si>
  <si>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</si>
  <si>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</si>
  <si>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</si>
  <si>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</si>
  <si>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</si>
  <si>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</si>
  <si>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</si>
  <si>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</si>
  <si>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</si>
  <si>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</si>
  <si>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</si>
  <si>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</si>
  <si>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</si>
  <si>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</si>
  <si>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</si>
  <si>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</si>
  <si>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</si>
  <si>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</si>
  <si>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</si>
  <si>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</si>
  <si>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</si>
  <si>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</si>
  <si>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</si>
  <si>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</si>
  <si>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</si>
  <si>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</si>
  <si>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</si>
  <si>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</si>
  <si>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</si>
  <si>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</si>
  <si>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</si>
  <si>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</si>
  <si>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</si>
  <si>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</si>
  <si>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</si>
  <si>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</si>
  <si>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</si>
  <si>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</si>
  <si>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</si>
  <si>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</si>
  <si>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</si>
  <si>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</si>
  <si>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</si>
  <si>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</si>
  <si>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</si>
  <si>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</si>
  <si>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</si>
  <si>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</si>
  <si>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</si>
  <si>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</si>
  <si>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</si>
  <si>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</si>
  <si>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</si>
  <si>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</si>
  <si>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</si>
  <si>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</si>
  <si>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</si>
  <si>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</si>
  <si>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</si>
  <si>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</si>
  <si>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</si>
  <si>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</si>
  <si>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</si>
  <si>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</si>
  <si>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</si>
  <si>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</si>
  <si>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</si>
  <si>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</si>
  <si>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</si>
  <si>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</si>
  <si>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</si>
  <si>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</si>
  <si>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</si>
  <si>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</si>
  <si>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</si>
  <si>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</si>
  <si>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</si>
  <si>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</si>
  <si>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</si>
  <si>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</si>
  <si>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</si>
  <si>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</si>
  <si>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</si>
  <si>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</si>
  <si>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</si>
  <si>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</si>
  <si>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</si>
  <si>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</si>
  <si>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</si>
  <si>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</si>
  <si>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</si>
  <si>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</si>
  <si>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</si>
  <si>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</si>
  <si>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</si>
  <si>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</si>
  <si>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</si>
  <si>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</si>
  <si>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</si>
  <si>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</si>
  <si>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</si>
  <si>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</si>
  <si>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</si>
  <si>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</si>
  <si>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</si>
  <si>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</si>
  <si>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</si>
  <si>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</si>
  <si>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</si>
  <si>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</si>
  <si>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</si>
  <si>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</si>
  <si>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</si>
  <si>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</si>
  <si>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</si>
  <si>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</si>
  <si>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</si>
  <si>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</si>
  <si>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</si>
  <si>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</si>
  <si>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</si>
  <si>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</si>
  <si>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</si>
  <si>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</si>
  <si>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</si>
  <si>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</si>
  <si>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</si>
  <si>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</si>
  <si>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</si>
  <si>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</si>
  <si>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</si>
  <si>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</si>
  <si>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</si>
  <si>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</si>
  <si>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</si>
  <si>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</si>
  <si>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</si>
  <si>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</si>
  <si>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</si>
  <si>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</si>
  <si>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</si>
  <si>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</si>
  <si>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</si>
  <si>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</si>
  <si>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</si>
  <si>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</si>
  <si>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</si>
  <si>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</si>
  <si>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</si>
  <si>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</si>
  <si>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</si>
  <si>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</si>
  <si>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</si>
  <si>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</si>
  <si>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</si>
  <si>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</si>
  <si>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</si>
  <si>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</si>
  <si>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</si>
  <si>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</si>
  <si>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</si>
  <si>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</si>
  <si>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</si>
  <si>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</si>
  <si>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</si>
  <si>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</si>
  <si>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</si>
  <si>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</si>
  <si>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</si>
  <si>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</si>
  <si>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</si>
  <si>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</si>
  <si>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</si>
  <si>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</si>
  <si>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</si>
  <si>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</si>
  <si>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</si>
  <si>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</si>
  <si>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</si>
  <si>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</si>
  <si>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</si>
  <si>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</si>
  <si>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</si>
  <si>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</si>
  <si>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</si>
  <si>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</si>
  <si>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</si>
  <si>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</si>
  <si>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</si>
  <si>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</si>
  <si>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</si>
  <si>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</si>
  <si>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</si>
  <si>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</si>
  <si>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</si>
  <si>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</si>
  <si>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</si>
  <si>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</si>
  <si>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</si>
  <si>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</si>
  <si>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</si>
  <si>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</si>
  <si>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</si>
  <si>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</si>
  <si>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</si>
  <si>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</si>
  <si>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</si>
  <si>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</si>
  <si>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</si>
  <si>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</si>
  <si>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</si>
  <si>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</si>
  <si>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</si>
  <si>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</si>
  <si>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</si>
  <si>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</si>
  <si>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</si>
  <si>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</si>
  <si>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</si>
  <si>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</si>
  <si>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</si>
  <si>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</si>
  <si>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</si>
  <si>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</si>
  <si>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</si>
  <si>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</si>
  <si>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</si>
  <si>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</si>
  <si>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</si>
  <si>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</si>
  <si>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</si>
  <si>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</si>
  <si>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</si>
  <si>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</si>
  <si>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</si>
  <si>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</si>
  <si>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</si>
  <si>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</si>
  <si>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</si>
  <si>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</si>
  <si>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</si>
  <si>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</si>
  <si>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</si>
  <si>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</si>
  <si>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</si>
  <si>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</si>
  <si>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</si>
  <si>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</si>
  <si>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</si>
  <si>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</si>
  <si>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</si>
  <si>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</si>
  <si>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</si>
  <si>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</si>
  <si>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</si>
  <si>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</si>
  <si>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</si>
  <si>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</si>
  <si>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</si>
  <si>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</si>
  <si>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</si>
  <si>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</si>
  <si>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</si>
  <si>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</si>
  <si>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</si>
  <si>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</si>
  <si>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</si>
  <si>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</si>
  <si>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</si>
  <si>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</si>
  <si>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</si>
  <si>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</si>
  <si>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</si>
  <si>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</si>
  <si>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</si>
  <si>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</si>
  <si>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</si>
  <si>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</si>
  <si>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</si>
  <si>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</si>
  <si>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</si>
  <si>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</si>
  <si>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</si>
  <si>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</si>
  <si>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</si>
  <si>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</si>
  <si>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</si>
  <si>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</si>
  <si>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</si>
  <si>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</si>
  <si>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</si>
  <si>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</si>
  <si>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</si>
  <si>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</si>
  <si>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</si>
  <si>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</si>
  <si>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</si>
  <si>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</si>
  <si>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</si>
  <si>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</si>
  <si>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</si>
  <si>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</si>
  <si>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</si>
  <si>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</si>
  <si>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</si>
  <si>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</si>
  <si>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</si>
  <si>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</si>
  <si>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</si>
  <si>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</si>
  <si>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</si>
  <si>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</si>
  <si>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</si>
  <si>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</si>
  <si>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</si>
  <si>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</si>
  <si>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</si>
  <si>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</si>
  <si>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</si>
  <si>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</si>
  <si>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</si>
  <si>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</si>
  <si>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</si>
  <si>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</si>
  <si>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</si>
  <si>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</si>
  <si>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</si>
  <si>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</si>
  <si>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</si>
  <si>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</si>
  <si>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</si>
  <si>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</si>
  <si>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</si>
  <si>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</si>
  <si>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</si>
  <si>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</si>
  <si>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</si>
  <si>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</si>
  <si>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</si>
  <si>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</si>
  <si>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</si>
  <si>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</si>
  <si>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</si>
  <si>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</si>
  <si>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</si>
  <si>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</si>
  <si>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</si>
  <si>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</si>
  <si>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</si>
  <si>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</si>
  <si>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</si>
  <si>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</si>
  <si>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</si>
  <si>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</si>
  <si>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</si>
  <si>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</si>
  <si>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</si>
  <si>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</si>
  <si>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</si>
  <si>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</si>
  <si>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</si>
  <si>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</si>
  <si>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</si>
  <si>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</si>
  <si>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</si>
  <si>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</si>
  <si>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</si>
  <si>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</si>
  <si>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</si>
  <si>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</si>
  <si>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</si>
  <si>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</si>
  <si>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</si>
  <si>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</si>
  <si>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</si>
  <si>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</si>
  <si>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</si>
  <si>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</si>
  <si>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</si>
  <si>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</si>
  <si>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</si>
  <si>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</si>
  <si>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</si>
  <si>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</si>
  <si>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</si>
  <si>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</si>
  <si>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</si>
  <si>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</si>
  <si>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</si>
  <si>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</si>
  <si>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</si>
  <si>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</si>
  <si>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</si>
  <si>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</si>
  <si>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</si>
  <si>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</si>
  <si>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</si>
  <si>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</si>
  <si>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</si>
  <si>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</si>
  <si>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</si>
  <si>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</si>
  <si>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</si>
  <si>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</si>
  <si>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</si>
  <si>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</si>
  <si>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</si>
  <si>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</si>
  <si>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</si>
  <si>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</si>
  <si>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</si>
  <si>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</si>
  <si>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</si>
  <si>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</si>
  <si>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</si>
  <si>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</si>
  <si>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</si>
  <si>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</si>
  <si>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</si>
  <si>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</si>
  <si>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</si>
  <si>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</si>
  <si>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</si>
  <si>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</si>
  <si>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</si>
  <si>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</si>
  <si>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</si>
  <si>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</si>
  <si>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</si>
  <si>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</si>
  <si>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</si>
  <si>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</si>
  <si>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</si>
  <si>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</si>
  <si>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</si>
  <si>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</si>
  <si>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</si>
  <si>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</si>
  <si>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</si>
  <si>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</si>
  <si>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</si>
  <si>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</si>
  <si>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</si>
  <si>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</si>
  <si>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</si>
  <si>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</si>
  <si>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</si>
  <si>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</si>
  <si>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</si>
  <si>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</si>
  <si>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</si>
  <si>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</si>
  <si>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</si>
  <si>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</si>
  <si>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</si>
  <si>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</si>
  <si>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</si>
  <si>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</si>
  <si>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</si>
  <si>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</si>
  <si>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</si>
  <si>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</si>
  <si>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</si>
  <si>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</si>
  <si>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</si>
  <si>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</si>
  <si>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</si>
  <si>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</si>
  <si>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</si>
  <si>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</si>
  <si>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</si>
  <si>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</si>
  <si>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</si>
  <si>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</si>
  <si>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</si>
  <si>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</si>
  <si>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</si>
  <si>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</si>
  <si>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</si>
  <si>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</si>
  <si>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</si>
  <si>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</si>
  <si>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</si>
  <si>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</si>
  <si>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</si>
  <si>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</si>
  <si>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</si>
  <si>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</si>
  <si>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</si>
  <si>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</si>
  <si>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</si>
  <si>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</si>
  <si>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</si>
  <si>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</si>
  <si>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</si>
  <si>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</si>
  <si>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</si>
  <si>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</si>
  <si>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</si>
  <si>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</si>
  <si>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</si>
  <si>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</si>
  <si>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</si>
  <si>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</si>
  <si>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</si>
  <si>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</si>
  <si>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</si>
  <si>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</si>
  <si>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</si>
  <si>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</si>
  <si>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</si>
  <si>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</si>
  <si>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</si>
  <si>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</si>
  <si>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</si>
  <si>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</si>
  <si>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</si>
  <si>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</si>
  <si>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</si>
  <si>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</si>
  <si>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</si>
  <si>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</si>
  <si>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</si>
  <si>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</si>
  <si>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</si>
  <si>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</si>
  <si>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</si>
  <si>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</si>
  <si>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</si>
  <si>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</si>
  <si>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</si>
  <si>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</si>
  <si>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</si>
  <si>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</si>
  <si>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</si>
  <si>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</si>
  <si>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</si>
  <si>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</si>
  <si>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</si>
  <si>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</si>
  <si>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</si>
  <si>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</si>
  <si>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</si>
  <si>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</si>
  <si>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</si>
  <si>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</si>
  <si>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</si>
  <si>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</si>
  <si>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</si>
  <si>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</si>
  <si>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</si>
  <si>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</si>
  <si>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</si>
  <si>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</si>
  <si>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</si>
  <si>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</si>
  <si>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</si>
  <si>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</si>
  <si>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</si>
  <si>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</si>
  <si>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</si>
  <si>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</si>
  <si>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</si>
  <si>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</si>
  <si>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</si>
  <si>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</si>
  <si>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</si>
  <si>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</si>
  <si>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</si>
  <si>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</si>
  <si>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</si>
  <si>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</si>
  <si>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</si>
  <si>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</si>
  <si>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</si>
  <si>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</si>
  <si>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</si>
  <si>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</si>
  <si>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</si>
  <si>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</si>
  <si>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</si>
  <si>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</si>
  <si>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</si>
  <si>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</si>
  <si>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</si>
  <si>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</si>
  <si>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</si>
  <si>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</si>
  <si>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</si>
  <si>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</si>
  <si>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</si>
  <si>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</si>
  <si>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</si>
  <si>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</si>
  <si>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</si>
  <si>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</si>
  <si>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</si>
  <si>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</si>
  <si>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</si>
  <si>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</si>
  <si>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</si>
  <si>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</si>
  <si>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</si>
  <si>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</si>
  <si>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</si>
  <si>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</si>
  <si>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</si>
  <si>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</si>
  <si>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</si>
  <si>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</si>
  <si>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</si>
  <si>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</si>
  <si>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</si>
  <si>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</si>
  <si>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</si>
  <si>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</si>
  <si>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</si>
  <si>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</si>
  <si>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</si>
  <si>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</si>
  <si>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</si>
  <si>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</si>
  <si>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</si>
  <si>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</si>
  <si>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</si>
  <si>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</si>
  <si>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</si>
  <si>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</si>
  <si>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</si>
  <si>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</si>
  <si>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</si>
  <si>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</si>
  <si>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</si>
  <si>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</si>
  <si>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</si>
  <si>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</si>
  <si>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</si>
  <si>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</si>
  <si>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</si>
  <si>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</si>
  <si>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</si>
  <si>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</si>
  <si>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</si>
  <si>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</si>
  <si>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</si>
  <si>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</si>
  <si>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</si>
  <si>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</si>
  <si>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</si>
  <si>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</si>
  <si>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</si>
  <si>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</si>
  <si>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</si>
  <si>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</si>
  <si>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</si>
  <si>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</si>
  <si>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</si>
  <si>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</si>
  <si>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</si>
  <si>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</si>
  <si>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</si>
  <si>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</si>
  <si>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</si>
  <si>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</si>
  <si>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</si>
  <si>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</si>
  <si>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</si>
  <si>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</si>
  <si>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</si>
  <si>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</si>
  <si>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</si>
  <si>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</si>
  <si>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</si>
  <si>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</si>
  <si>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</si>
  <si>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</si>
  <si>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</si>
  <si>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</si>
  <si>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</si>
  <si>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</si>
  <si>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</si>
  <si>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</si>
  <si>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</si>
  <si>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</si>
  <si>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</si>
  <si>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</si>
  <si>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</si>
  <si>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</si>
  <si>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</si>
  <si>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</si>
  <si>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</si>
  <si>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</si>
  <si>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</si>
  <si>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</si>
  <si>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</si>
  <si>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</si>
  <si>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</si>
  <si>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</si>
  <si>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</si>
  <si>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</si>
  <si>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</si>
  <si>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</si>
  <si>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</si>
  <si>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</si>
  <si>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</si>
  <si>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</si>
  <si>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</si>
  <si>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</si>
  <si>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</si>
  <si>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</si>
  <si>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</si>
  <si>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</si>
  <si>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</si>
  <si>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</si>
  <si>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</si>
  <si>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</si>
  <si>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</si>
  <si>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</si>
  <si>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</si>
  <si>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</si>
  <si>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</si>
  <si>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</si>
  <si>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</si>
  <si>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</si>
  <si>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</si>
  <si>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</si>
  <si>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</si>
  <si>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</si>
  <si>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</si>
  <si>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</si>
  <si>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</si>
  <si>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</si>
  <si>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</si>
  <si>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</si>
  <si>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</si>
  <si>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</si>
  <si>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</si>
  <si>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</si>
  <si>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</si>
  <si>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</si>
  <si>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</si>
  <si>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</si>
  <si>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</si>
  <si>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</si>
  <si>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</si>
  <si>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</si>
  <si>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</si>
  <si>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</si>
  <si>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</si>
  <si>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</si>
  <si>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</si>
  <si>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</si>
  <si>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</si>
  <si>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</si>
  <si>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</si>
  <si>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</si>
  <si>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</si>
  <si>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</si>
  <si>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</si>
  <si>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</si>
  <si>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</si>
  <si>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</si>
  <si>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</si>
  <si>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</si>
  <si>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</si>
  <si>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</si>
  <si>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</si>
  <si>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</si>
  <si>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</si>
  <si>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</si>
  <si>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</si>
  <si>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</si>
  <si>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</si>
  <si>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</si>
  <si>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</si>
  <si>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</si>
  <si>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</si>
  <si>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</si>
  <si>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</si>
  <si>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</si>
  <si>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</si>
  <si>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</si>
  <si>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</si>
  <si>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</si>
  <si>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</si>
  <si>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</si>
  <si>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</si>
  <si>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</si>
  <si>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</si>
  <si>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</si>
  <si>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</si>
  <si>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</si>
  <si>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</si>
  <si>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</si>
  <si>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</si>
  <si>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</si>
  <si>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</si>
  <si>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</si>
  <si>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</si>
  <si>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</si>
  <si>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</si>
  <si>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</si>
  <si>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</si>
  <si>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</si>
  <si>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</si>
  <si>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</si>
  <si>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</si>
  <si>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</si>
  <si>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</si>
  <si>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</si>
  <si>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</si>
  <si>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</si>
  <si>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</si>
  <si>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</si>
  <si>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</si>
  <si>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</si>
  <si>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</si>
  <si>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</si>
  <si>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</si>
  <si>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</si>
  <si>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</si>
  <si>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</si>
  <si>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</si>
  <si>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</si>
  <si>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</si>
  <si>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</si>
  <si>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</si>
  <si>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</si>
  <si>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</si>
  <si>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</si>
  <si>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</si>
  <si>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</si>
  <si>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</si>
  <si>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</si>
  <si>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</si>
  <si>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</si>
  <si>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</si>
  <si>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</si>
  <si>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</si>
  <si>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</si>
  <si>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</si>
  <si>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</si>
  <si>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</si>
  <si>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</si>
  <si>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</si>
  <si>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</si>
  <si>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</si>
  <si>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</si>
  <si>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</si>
  <si>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</si>
  <si>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</si>
  <si>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</si>
  <si>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</si>
  <si>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</si>
  <si>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</si>
  <si>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</si>
  <si>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</si>
  <si>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</si>
  <si>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</si>
  <si>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</si>
  <si>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</si>
  <si>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</si>
  <si>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</si>
  <si>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</si>
  <si>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</si>
  <si>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</si>
  <si>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</si>
  <si>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</si>
  <si>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</si>
  <si>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</si>
  <si>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</si>
  <si>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</si>
  <si>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</si>
  <si>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</si>
  <si>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</si>
  <si>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</si>
  <si>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</si>
  <si>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</si>
  <si>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</si>
  <si>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</si>
  <si>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</si>
  <si>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</si>
  <si>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</si>
  <si>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</si>
  <si>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</si>
  <si>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</si>
  <si>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</si>
  <si>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</si>
  <si>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</si>
  <si>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</si>
  <si>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</si>
  <si>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</si>
  <si>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</si>
  <si>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</si>
  <si>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</si>
  <si>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</si>
  <si>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</si>
  <si>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</si>
  <si>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</si>
  <si>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</si>
  <si>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</si>
  <si>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</si>
  <si>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</si>
  <si>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</si>
  <si>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</si>
  <si>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</si>
  <si>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</si>
  <si>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</si>
  <si>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</si>
  <si>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</si>
  <si>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</si>
  <si>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</si>
  <si>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</si>
  <si>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</si>
  <si>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</si>
  <si>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</si>
  <si>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</si>
  <si>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</si>
  <si>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</si>
  <si>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</si>
  <si>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</si>
  <si>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</si>
  <si>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</si>
  <si>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</si>
  <si>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</si>
  <si>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</si>
  <si>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</si>
  <si>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</si>
  <si>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</si>
  <si>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</si>
  <si>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</si>
  <si>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</si>
  <si>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</si>
  <si>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</si>
  <si>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</si>
  <si>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</si>
  <si>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</si>
  <si>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</si>
  <si>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</si>
  <si>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</si>
  <si>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</si>
  <si>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</si>
  <si>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</si>
  <si>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</si>
  <si>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</si>
  <si>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</si>
  <si>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</si>
  <si>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</si>
  <si>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</si>
  <si>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</si>
  <si>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</si>
  <si>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</si>
  <si>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</si>
  <si>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</si>
  <si>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</si>
  <si>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</si>
  <si>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</si>
  <si>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</si>
  <si>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</si>
  <si>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</si>
  <si>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</si>
  <si>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</si>
  <si>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</si>
  <si>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</si>
  <si>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</si>
  <si>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</si>
  <si>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</si>
  <si>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</si>
  <si>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</si>
  <si>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</si>
  <si>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</si>
  <si>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</si>
  <si>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</si>
  <si>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</si>
  <si>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</si>
  <si>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</si>
  <si>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</si>
  <si>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</si>
  <si>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</si>
  <si>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</si>
  <si>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</si>
  <si>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</si>
  <si>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</si>
  <si>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</si>
  <si>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</si>
  <si>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</si>
  <si>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</si>
  <si>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</si>
  <si>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</si>
  <si>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</si>
  <si>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</si>
  <si>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</si>
  <si>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</si>
  <si>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</si>
  <si>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</si>
  <si>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</si>
  <si>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</si>
  <si>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</si>
  <si>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</si>
  <si>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</si>
  <si>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</si>
  <si>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</si>
  <si>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</si>
  <si>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</si>
  <si>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</si>
  <si>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</si>
  <si>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</si>
  <si>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</si>
  <si>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</si>
  <si>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</si>
  <si>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</si>
  <si>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</si>
  <si>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</si>
  <si>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</si>
  <si>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</si>
  <si>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</si>
  <si>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</si>
  <si>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</si>
  <si>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</si>
  <si>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</si>
  <si>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</si>
  <si>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</si>
  <si>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</si>
  <si>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</si>
  <si>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</si>
  <si>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</si>
  <si>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</si>
  <si>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</si>
  <si>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</si>
  <si>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</si>
  <si>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</si>
  <si>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</si>
  <si>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</si>
  <si>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</si>
  <si>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</si>
  <si>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</si>
  <si>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</si>
  <si>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</si>
  <si>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</si>
  <si>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</si>
  <si>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</si>
  <si>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</si>
  <si>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</si>
  <si>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</si>
  <si>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</si>
  <si>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</si>
  <si>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</si>
  <si>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</si>
  <si>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</si>
  <si>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</si>
  <si>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</si>
  <si>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</si>
  <si>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</si>
  <si>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</si>
  <si>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</si>
  <si>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</si>
  <si>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</si>
  <si>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</si>
  <si>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</si>
  <si>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</si>
  <si>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</si>
  <si>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</si>
  <si>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</si>
  <si>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</si>
  <si>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</si>
  <si>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</si>
  <si>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</si>
  <si>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</si>
  <si>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</si>
  <si>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</si>
  <si>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</si>
  <si>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</si>
  <si>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</si>
  <si>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</si>
  <si>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</si>
  <si>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</si>
  <si>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</si>
  <si>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</si>
  <si>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</si>
  <si>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</si>
  <si>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</si>
  <si>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</si>
  <si>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</si>
  <si>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</si>
  <si>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</si>
  <si>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</si>
  <si>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</si>
  <si>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</si>
  <si>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</si>
  <si>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</si>
  <si>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</si>
  <si>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</si>
  <si>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</si>
  <si>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</si>
  <si>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</si>
  <si>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</si>
  <si>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</si>
  <si>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</si>
  <si>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</si>
  <si>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</si>
  <si>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</si>
  <si>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</si>
  <si>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</si>
  <si>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</si>
  <si>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</si>
  <si>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</si>
  <si>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</si>
  <si>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</si>
  <si>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</si>
  <si>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</si>
  <si>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</si>
  <si>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</si>
  <si>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</si>
  <si>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</si>
  <si>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</si>
  <si>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</si>
  <si>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</si>
  <si>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</si>
  <si>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</si>
  <si>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</si>
  <si>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</si>
  <si>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</si>
  <si>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</si>
  <si>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</si>
  <si>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</si>
  <si>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</si>
  <si>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</si>
  <si>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</si>
  <si>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</si>
  <si>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</si>
  <si>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</si>
  <si>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</si>
  <si>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</si>
  <si>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</si>
  <si>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</si>
  <si>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</si>
  <si>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</si>
  <si>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</si>
  <si>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</si>
  <si>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</si>
  <si>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</si>
  <si>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</si>
  <si>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</si>
  <si>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</si>
  <si>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</si>
  <si>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</si>
  <si>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</si>
  <si>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</si>
  <si>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</si>
  <si>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</si>
  <si>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</si>
  <si>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</si>
  <si>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</si>
  <si>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</si>
  <si>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</si>
  <si>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</si>
  <si>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</si>
  <si>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</si>
  <si>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</si>
  <si>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</si>
  <si>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</si>
  <si>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</si>
  <si>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</si>
  <si>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</si>
  <si>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</si>
  <si>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</si>
  <si>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</si>
  <si>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</si>
  <si>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</si>
  <si>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</si>
  <si>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</si>
  <si>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</si>
  <si>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</si>
  <si>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</si>
  <si>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</si>
  <si>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</si>
  <si>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</si>
  <si>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</si>
  <si>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</si>
  <si>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</si>
  <si>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</si>
  <si>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</si>
  <si>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</si>
  <si>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</si>
  <si>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</si>
  <si>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</si>
  <si>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</si>
  <si>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</si>
  <si>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</si>
  <si>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</si>
  <si>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</si>
  <si>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</si>
  <si>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</si>
  <si>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</si>
  <si>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</si>
  <si>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</si>
  <si>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</si>
  <si>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</si>
  <si>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</si>
  <si>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</si>
  <si>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</si>
  <si>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</si>
  <si>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</si>
  <si>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</si>
  <si>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</si>
  <si>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</si>
  <si>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</si>
  <si>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</si>
  <si>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</si>
  <si>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</si>
  <si>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</si>
  <si>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</si>
  <si>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</si>
  <si>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</si>
  <si>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</si>
  <si>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</si>
  <si>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</si>
  <si>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</si>
  <si>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</si>
  <si>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</si>
  <si>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</si>
  <si>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</si>
  <si>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</si>
  <si>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</si>
  <si>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</si>
  <si>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</si>
  <si>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</si>
  <si>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</si>
  <si>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</si>
  <si>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</si>
  <si>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</si>
  <si>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</si>
  <si>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</si>
  <si>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</si>
  <si>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</si>
  <si>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</si>
  <si>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</si>
  <si>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</si>
  <si>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</si>
  <si>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</si>
  <si>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</si>
  <si>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</si>
  <si>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</si>
  <si>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</si>
  <si>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</si>
  <si>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</si>
  <si>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</si>
  <si>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</si>
  <si>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</si>
  <si>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</si>
  <si>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</si>
  <si>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</si>
  <si>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</si>
  <si>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</si>
  <si>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</si>
  <si>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</si>
  <si>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</si>
  <si>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</si>
  <si>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</si>
  <si>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</si>
  <si>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</si>
  <si>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</si>
  <si>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</si>
  <si>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</si>
  <si>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</si>
  <si>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</si>
  <si>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</si>
  <si>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</si>
  <si>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</si>
  <si>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</si>
  <si>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</si>
  <si>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</si>
  <si>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</si>
  <si>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</si>
  <si>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</si>
  <si>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</si>
  <si>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</si>
  <si>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</si>
  <si>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</si>
  <si>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</si>
  <si>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</si>
  <si>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</si>
  <si>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</si>
  <si>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</si>
  <si>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</si>
  <si>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</si>
  <si>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</si>
  <si>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</si>
  <si>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</si>
  <si>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</si>
  <si>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</si>
  <si>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</si>
  <si>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</si>
  <si>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</si>
  <si>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</si>
  <si>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</si>
  <si>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</si>
  <si>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</si>
  <si>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</si>
  <si>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</si>
  <si>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</si>
  <si>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</si>
  <si>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</si>
  <si>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</si>
  <si>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</si>
  <si>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</si>
  <si>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</si>
  <si>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</si>
  <si>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</si>
  <si>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</si>
  <si>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</si>
  <si>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</si>
  <si>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</si>
  <si>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</si>
  <si>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</si>
  <si>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</si>
  <si>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</si>
  <si>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</si>
  <si>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</si>
  <si>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</si>
  <si>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</si>
  <si>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</si>
  <si>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</si>
  <si>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</si>
  <si>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</si>
  <si>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</si>
  <si>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</si>
  <si>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</si>
  <si>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</si>
  <si>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</si>
  <si>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</si>
  <si>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</si>
  <si>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</si>
  <si>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</si>
  <si>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</si>
  <si>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</si>
  <si>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</si>
  <si>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</si>
  <si>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</si>
  <si>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</si>
  <si>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</si>
  <si>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</si>
  <si>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</si>
  <si>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</si>
  <si>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</si>
  <si>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</si>
  <si>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</si>
  <si>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</si>
  <si>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</si>
  <si>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</si>
  <si>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</si>
  <si>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</si>
  <si>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</si>
  <si>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</si>
  <si>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</si>
  <si>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</si>
  <si>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</si>
  <si>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</si>
  <si>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</si>
  <si>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</si>
  <si>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</si>
  <si>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</si>
  <si>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</si>
  <si>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</si>
  <si>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</si>
  <si>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</si>
  <si>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</si>
  <si>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</si>
  <si>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</si>
  <si>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</si>
  <si>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</si>
  <si>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</si>
  <si>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</si>
  <si>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</si>
  <si>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</si>
  <si>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</si>
  <si>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</si>
  <si>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</si>
  <si>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</si>
  <si>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</si>
  <si>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</si>
  <si>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</si>
  <si>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</si>
  <si>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</si>
  <si>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</si>
  <si>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</si>
  <si>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</si>
  <si>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</si>
  <si>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</si>
  <si>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</si>
  <si>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</si>
  <si>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</si>
  <si>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</si>
  <si>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</si>
  <si>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</si>
  <si>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</si>
  <si>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</si>
  <si>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</si>
  <si>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</si>
  <si>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</si>
  <si>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</si>
  <si>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</si>
  <si>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</si>
  <si>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</si>
  <si>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</si>
  <si>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</si>
  <si>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</si>
  <si>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</si>
  <si>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</si>
  <si>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</si>
  <si>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</si>
  <si>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</si>
  <si>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</si>
  <si>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</si>
  <si>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</si>
  <si>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</si>
  <si>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</si>
  <si>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</si>
  <si>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</si>
  <si>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</si>
  <si>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</si>
  <si>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</si>
  <si>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</si>
  <si>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</si>
  <si>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</si>
  <si>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</si>
  <si>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</si>
  <si>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</si>
  <si>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</si>
  <si>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</si>
  <si>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</si>
  <si>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</si>
  <si>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</si>
  <si>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</si>
  <si>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</si>
  <si>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</si>
  <si>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</si>
  <si>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</si>
  <si>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</si>
  <si>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</si>
  <si>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</si>
  <si>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</si>
  <si>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</si>
  <si>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</si>
  <si>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</si>
  <si>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</si>
  <si>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</si>
  <si>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</si>
  <si>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</si>
  <si>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</si>
  <si>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</si>
  <si>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</si>
  <si>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</si>
  <si>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</si>
  <si>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</si>
  <si>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</si>
  <si>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</si>
  <si>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</si>
  <si>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</si>
  <si>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</si>
  <si>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</si>
  <si>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</si>
  <si>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</si>
  <si>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</si>
  <si>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</si>
  <si>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</si>
  <si>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</si>
  <si>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</si>
  <si>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</si>
  <si>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</si>
  <si>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</si>
  <si>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</si>
  <si>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</si>
  <si>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</si>
  <si>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</si>
  <si>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</si>
  <si>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</si>
  <si>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</si>
  <si>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</si>
  <si>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</si>
  <si>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</si>
  <si>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</si>
  <si>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</si>
  <si>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</si>
  <si>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</si>
  <si>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</si>
  <si>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</si>
  <si>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</si>
  <si>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</si>
  <si>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</si>
  <si>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</si>
  <si>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</si>
  <si>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</si>
  <si>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</si>
  <si>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</si>
  <si>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</si>
  <si>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</si>
  <si>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</si>
  <si>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</si>
  <si>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</si>
  <si>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</si>
  <si>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</si>
  <si>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</si>
  <si>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</si>
  <si>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</si>
  <si>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</si>
  <si>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</si>
  <si>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</si>
  <si>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</si>
  <si>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</si>
  <si>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</si>
  <si>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</si>
  <si>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</si>
  <si>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</si>
  <si>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</si>
  <si>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</si>
  <si>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</si>
  <si>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</si>
  <si>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</si>
  <si>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</si>
  <si>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</si>
  <si>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</si>
  <si>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</si>
  <si>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</si>
  <si>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</si>
  <si>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</si>
  <si>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</si>
  <si>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</si>
  <si>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</si>
  <si>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</si>
  <si>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</si>
  <si>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</si>
  <si>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</si>
  <si>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</si>
  <si>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</si>
  <si>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</si>
  <si>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</si>
  <si>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</si>
  <si>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</si>
  <si>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</si>
  <si>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</si>
  <si>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</si>
  <si>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</si>
  <si>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</si>
  <si>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</si>
  <si>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</si>
  <si>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</si>
  <si>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</si>
  <si>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</si>
  <si>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</si>
  <si>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</si>
  <si>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</si>
  <si>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</si>
  <si>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</si>
  <si>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</si>
  <si>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</si>
  <si>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</si>
  <si>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</si>
  <si>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</si>
  <si>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</si>
  <si>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</si>
  <si>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</si>
  <si>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</si>
  <si>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</si>
  <si>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</si>
  <si>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</si>
  <si>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</si>
  <si>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</si>
  <si>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</si>
  <si>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</si>
  <si>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</si>
  <si>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</si>
  <si>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</si>
  <si>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</si>
  <si>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</si>
  <si>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</si>
  <si>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</si>
  <si>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</si>
  <si>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</si>
  <si>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</si>
  <si>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</si>
  <si>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</si>
  <si>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</si>
  <si>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</si>
  <si>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</si>
  <si>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</si>
  <si>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</si>
  <si>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</si>
  <si>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</si>
  <si>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</si>
  <si>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</si>
  <si>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</si>
  <si>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</si>
  <si>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</si>
  <si>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</si>
  <si>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</si>
  <si>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</si>
  <si>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</si>
  <si>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</si>
  <si>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</si>
  <si>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</si>
  <si>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</si>
  <si>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</si>
  <si>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</si>
  <si>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</si>
  <si>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</si>
  <si>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</si>
  <si>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</si>
  <si>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</si>
  <si>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</si>
  <si>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</si>
  <si>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</si>
  <si>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</si>
  <si>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</si>
  <si>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</si>
  <si>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</si>
  <si>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</si>
  <si>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</si>
  <si>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</si>
  <si>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</si>
  <si>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</si>
  <si>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</si>
  <si>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</si>
  <si>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</si>
  <si>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</si>
  <si>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</si>
  <si>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</si>
  <si>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</si>
  <si>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</si>
  <si>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</si>
  <si>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</si>
  <si>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</si>
  <si>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</si>
  <si>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</si>
  <si>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</si>
  <si>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</si>
  <si>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</si>
  <si>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</si>
  <si>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</si>
  <si>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</si>
  <si>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</si>
  <si>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</si>
  <si>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</si>
  <si>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</si>
  <si>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</si>
  <si>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</si>
  <si>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</si>
  <si>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</si>
  <si>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</si>
  <si>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</si>
  <si>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</si>
  <si>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</si>
  <si>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</si>
  <si>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</si>
  <si>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</si>
  <si>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</si>
  <si>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</si>
  <si>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</si>
  <si>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</si>
  <si>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</si>
  <si>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</si>
  <si>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</si>
  <si>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</si>
  <si>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</si>
  <si>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</si>
  <si>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</si>
  <si>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</si>
  <si>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</si>
  <si>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</si>
  <si>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</si>
  <si>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</si>
  <si>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</si>
  <si>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</si>
  <si>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</si>
  <si>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</si>
  <si>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</si>
  <si>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</si>
  <si>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</si>
  <si>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</si>
  <si>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</si>
  <si>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</si>
  <si>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</si>
  <si>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</si>
  <si>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</si>
  <si>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</si>
  <si>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</si>
  <si>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</si>
  <si>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</si>
  <si>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</si>
  <si>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</si>
  <si>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</si>
  <si>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</si>
  <si>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</si>
  <si>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</si>
  <si>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</si>
  <si>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</si>
  <si>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</si>
  <si>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</si>
  <si>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</si>
  <si>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</si>
  <si>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</si>
  <si>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</si>
  <si>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</si>
  <si>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</si>
  <si>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</si>
  <si>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</si>
  <si>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</si>
  <si>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</si>
  <si>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</si>
  <si>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</si>
  <si>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</si>
  <si>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</si>
  <si>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</si>
  <si>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</si>
  <si>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</si>
  <si>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</si>
  <si>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</si>
  <si>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</si>
  <si>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</si>
  <si>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</si>
  <si>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</si>
  <si>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</si>
  <si>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</si>
  <si>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</si>
  <si>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</si>
  <si>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</si>
  <si>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</si>
  <si>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</si>
  <si>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</si>
  <si>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</si>
  <si>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</si>
  <si>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</si>
  <si>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</si>
  <si>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</si>
  <si>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</si>
  <si>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</si>
  <si>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</si>
  <si>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</si>
  <si>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</si>
  <si>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</si>
  <si>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</si>
  <si>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</si>
  <si>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</si>
  <si>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</si>
  <si>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</si>
  <si>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</si>
  <si>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</si>
  <si>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</si>
  <si>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</si>
  <si>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</si>
  <si>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</si>
  <si>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</si>
  <si>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</si>
  <si>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</si>
  <si>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</si>
  <si>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</si>
  <si>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</si>
  <si>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</si>
  <si>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</si>
  <si>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</si>
  <si>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</si>
  <si>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</si>
  <si>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</si>
  <si>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</si>
  <si>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</si>
  <si>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</si>
  <si>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</si>
  <si>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</si>
  <si>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</si>
  <si>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</si>
  <si>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</si>
  <si>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</si>
  <si>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</si>
  <si>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</si>
  <si>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</si>
  <si>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</si>
  <si>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</si>
  <si>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</si>
  <si>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</si>
  <si>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</si>
  <si>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</si>
  <si>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</si>
  <si>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</si>
  <si>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</si>
  <si>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</si>
  <si>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</si>
  <si>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</si>
  <si>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</si>
  <si>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</si>
  <si>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</si>
  <si>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</si>
  <si>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</si>
  <si>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</si>
  <si>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</si>
  <si>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</si>
  <si>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</si>
  <si>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</si>
  <si>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</si>
  <si>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</si>
  <si>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</si>
  <si>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</si>
  <si>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</si>
  <si>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</si>
  <si>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</si>
  <si>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</si>
  <si>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</si>
  <si>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</si>
  <si>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</si>
  <si>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</si>
  <si>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</si>
  <si>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</si>
  <si>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</si>
  <si>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</si>
  <si>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</si>
  <si>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</si>
  <si>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</si>
  <si>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</si>
  <si>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</si>
  <si>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</si>
  <si>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</si>
  <si>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</si>
  <si>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</si>
  <si>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</si>
  <si>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</si>
  <si>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</si>
  <si>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</si>
  <si>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</si>
  <si>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</si>
  <si>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</si>
  <si>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</si>
  <si>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</si>
  <si>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</si>
  <si>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</si>
  <si>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</si>
  <si>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</si>
  <si>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</si>
  <si>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</si>
  <si>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</si>
  <si>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</si>
  <si>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</si>
  <si>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</si>
  <si>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</si>
  <si>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</si>
  <si>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</si>
  <si>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</si>
  <si>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</si>
  <si>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</si>
  <si>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</si>
  <si>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</si>
  <si>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</si>
  <si>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</si>
  <si>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</si>
  <si>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</si>
  <si>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</si>
  <si>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</si>
  <si>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</si>
  <si>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</si>
  <si>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</si>
  <si>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</si>
  <si>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</si>
  <si>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</si>
  <si>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</si>
  <si>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</si>
  <si>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</si>
  <si>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</si>
  <si>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</si>
  <si>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</si>
  <si>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</si>
  <si>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</si>
  <si>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</si>
  <si>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</si>
  <si>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</si>
  <si>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</si>
  <si>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</si>
  <si>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</si>
  <si>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</si>
  <si>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</si>
  <si>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</si>
  <si>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</si>
  <si>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</si>
  <si>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</si>
  <si>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</si>
  <si>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</si>
  <si>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</si>
  <si>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</si>
  <si>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</si>
  <si>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</si>
  <si>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</si>
  <si>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</si>
  <si>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</si>
  <si>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</si>
  <si>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</si>
  <si>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</si>
  <si>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</si>
  <si>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</si>
  <si>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</si>
  <si>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</si>
  <si>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</si>
  <si>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</si>
  <si>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</si>
  <si>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</si>
  <si>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</si>
  <si>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</si>
  <si>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</si>
  <si>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</si>
  <si>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</si>
  <si>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</si>
  <si>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</si>
  <si>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</si>
  <si>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</si>
  <si>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</si>
  <si>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</si>
  <si>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</si>
  <si>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</si>
  <si>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</si>
  <si>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</si>
  <si>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</si>
  <si>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</si>
  <si>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</si>
  <si>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</si>
  <si>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</si>
  <si>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</si>
  <si>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</si>
  <si>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</si>
  <si>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</si>
  <si>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</si>
  <si>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</si>
  <si>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</si>
  <si>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</si>
  <si>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</si>
  <si>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</si>
  <si>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</si>
  <si>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</si>
  <si>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</si>
  <si>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</si>
  <si>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</si>
  <si>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</si>
  <si>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</si>
  <si>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</si>
  <si>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</si>
  <si>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</si>
  <si>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</si>
  <si>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</si>
  <si>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</si>
  <si>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</si>
  <si>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</si>
  <si>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</si>
  <si>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</si>
  <si>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</si>
  <si>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</si>
  <si>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</si>
  <si>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</si>
  <si>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</si>
  <si>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</si>
  <si>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</si>
  <si>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</si>
  <si>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</si>
  <si>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</si>
  <si>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</si>
  <si>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</si>
  <si>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</si>
  <si>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</si>
  <si>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</si>
  <si>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</si>
  <si>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</si>
  <si>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</si>
  <si>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</si>
  <si>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</si>
  <si>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</si>
  <si>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</si>
  <si>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</si>
  <si>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</si>
  <si>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</si>
  <si>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</si>
  <si>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</si>
  <si>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</si>
  <si>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</si>
  <si>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</si>
  <si>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</si>
  <si>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</si>
  <si>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</si>
  <si>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</si>
  <si>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</si>
  <si>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</si>
  <si>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</si>
  <si>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</si>
  <si>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</si>
  <si>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</si>
  <si>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</si>
  <si>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</si>
  <si>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</si>
  <si>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</si>
  <si>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</si>
  <si>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</si>
  <si>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</si>
  <si>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</si>
  <si>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</si>
  <si>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</si>
  <si>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</si>
  <si>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</si>
  <si>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</si>
  <si>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</si>
  <si>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</si>
  <si>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</si>
  <si>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</si>
  <si>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</si>
  <si>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</si>
  <si>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</si>
  <si>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</si>
  <si>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</si>
  <si>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</si>
  <si>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</si>
  <si>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</si>
  <si>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</si>
  <si>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</si>
  <si>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</si>
  <si>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</si>
  <si>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</si>
  <si>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</si>
  <si>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</si>
  <si>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</si>
  <si>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</si>
  <si>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</si>
  <si>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</si>
  <si>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</si>
  <si>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</si>
  <si>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</si>
  <si>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</si>
  <si>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</si>
  <si>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</si>
  <si>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</si>
  <si>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</si>
  <si>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</si>
  <si>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</si>
  <si>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</si>
  <si>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</si>
  <si>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</si>
  <si>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</si>
  <si>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</si>
  <si>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</si>
  <si>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</si>
  <si>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</si>
  <si>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</si>
  <si>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</si>
  <si>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</si>
  <si>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</si>
  <si>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</si>
  <si>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</si>
  <si>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</si>
  <si>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</si>
  <si>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</si>
  <si>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</si>
  <si>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</si>
  <si>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</si>
  <si>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</si>
  <si>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</si>
  <si>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</si>
  <si>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</si>
  <si>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</si>
  <si>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</si>
  <si>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</si>
  <si>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</si>
  <si>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</si>
  <si>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</si>
  <si>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</si>
  <si>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</si>
  <si>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</si>
  <si>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</si>
  <si>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</si>
  <si>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</si>
  <si>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</si>
  <si>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</si>
  <si>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</si>
  <si>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</si>
  <si>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</si>
  <si>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</si>
  <si>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</si>
  <si>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</si>
  <si>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</si>
  <si>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</si>
  <si>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</si>
  <si>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</si>
  <si>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</si>
  <si>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</si>
  <si>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</si>
  <si>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</si>
  <si>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</si>
  <si>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</si>
  <si>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</si>
  <si>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</si>
  <si>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</si>
  <si>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</si>
  <si>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</si>
  <si>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</si>
  <si>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</si>
  <si>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</si>
  <si>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</si>
  <si>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</si>
  <si>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</si>
  <si>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</si>
  <si>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</si>
  <si>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</si>
  <si>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</si>
  <si>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</si>
  <si>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</si>
  <si>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</si>
  <si>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</si>
  <si>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</si>
  <si>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</si>
  <si>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</si>
  <si>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</si>
  <si>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</si>
  <si>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</si>
  <si>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</si>
  <si>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</si>
  <si>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</si>
  <si>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</si>
  <si>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</si>
  <si>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</si>
  <si>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</si>
  <si>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</si>
  <si>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</si>
  <si>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</si>
  <si>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</si>
  <si>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</si>
  <si>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</si>
  <si>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</si>
  <si>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</si>
  <si>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</si>
  <si>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</si>
  <si>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</si>
  <si>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</si>
  <si>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</si>
  <si>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</si>
  <si>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</si>
  <si>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</si>
  <si>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</si>
  <si>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</si>
  <si>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</si>
  <si>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</si>
  <si>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</si>
  <si>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</si>
  <si>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</si>
  <si>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</si>
  <si>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</si>
  <si>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</si>
  <si>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</si>
  <si>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</si>
  <si>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</si>
  <si>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</si>
  <si>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</si>
  <si>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</si>
  <si>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</si>
  <si>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</si>
  <si>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</si>
  <si>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</si>
  <si>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</si>
  <si>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</si>
  <si>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</si>
  <si>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</si>
  <si>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</si>
  <si>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</si>
  <si>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</si>
  <si>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</si>
  <si>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</si>
  <si>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</si>
  <si>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</si>
  <si>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</si>
  <si>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</si>
  <si>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</si>
  <si>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</si>
  <si>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</si>
  <si>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</si>
  <si>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</si>
  <si>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</si>
  <si>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</si>
  <si>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</si>
  <si>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</si>
  <si>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</si>
  <si>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</si>
  <si>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</si>
  <si>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</si>
  <si>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</si>
  <si>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</si>
  <si>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</si>
  <si>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</si>
  <si>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</si>
  <si>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</si>
  <si>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</si>
  <si>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</si>
  <si>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</si>
  <si>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</si>
  <si>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</si>
  <si>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</si>
  <si>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</si>
  <si>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</si>
  <si>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</si>
  <si>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</si>
  <si>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</si>
  <si>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</si>
  <si>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</si>
  <si>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</si>
  <si>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</si>
  <si>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</si>
  <si>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</si>
  <si>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</si>
  <si>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</si>
  <si>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</si>
  <si>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</si>
  <si>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</si>
  <si>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</si>
  <si>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</si>
  <si>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</si>
  <si>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</si>
  <si>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</si>
  <si>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</si>
  <si>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</si>
  <si>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</si>
  <si>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</si>
  <si>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</si>
  <si>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</si>
  <si>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</si>
  <si>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</si>
  <si>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</si>
  <si>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</si>
  <si>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</si>
  <si>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</si>
  <si>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</si>
  <si>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</si>
  <si>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</si>
  <si>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</si>
  <si>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</si>
  <si>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</si>
  <si>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</si>
  <si>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</si>
  <si>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</si>
  <si>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</si>
  <si>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</si>
  <si>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</si>
  <si>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</si>
  <si>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</si>
  <si>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</si>
  <si>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</si>
  <si>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</si>
  <si>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</si>
  <si>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</si>
  <si>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</si>
  <si>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</si>
  <si>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</si>
  <si>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</si>
  <si>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</si>
  <si>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</si>
  <si>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</si>
  <si>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</si>
  <si>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</si>
  <si>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</si>
  <si>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</si>
  <si>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</si>
  <si>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</si>
  <si>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</si>
  <si>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</si>
  <si>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</si>
  <si>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</si>
  <si>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</si>
  <si>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</si>
  <si>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</si>
  <si>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</si>
  <si>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</si>
  <si>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</si>
  <si>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</si>
  <si>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</si>
  <si>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</si>
  <si>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</si>
  <si>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</si>
  <si>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</si>
  <si>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</si>
  <si>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</si>
  <si>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</si>
  <si>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</si>
  <si>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</si>
  <si>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</si>
  <si>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</si>
  <si>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</si>
  <si>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</si>
  <si>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</si>
  <si>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</si>
  <si>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</si>
  <si>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</si>
  <si>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</si>
  <si>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</si>
  <si>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</si>
  <si>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</si>
  <si>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</si>
  <si>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</si>
  <si>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</si>
  <si>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</si>
  <si>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</si>
  <si>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</si>
  <si>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</si>
  <si>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</si>
  <si>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</si>
  <si>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</si>
  <si>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</si>
  <si>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</si>
  <si>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</si>
  <si>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</si>
  <si>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</si>
  <si>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</si>
  <si>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</si>
  <si>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</si>
  <si>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</si>
  <si>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</si>
  <si>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</si>
  <si>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</si>
  <si>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</si>
  <si>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</si>
  <si>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</si>
  <si>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</si>
  <si>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</si>
  <si>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</si>
  <si>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</si>
  <si>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</si>
  <si>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</si>
  <si>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</si>
  <si>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</si>
  <si>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</si>
  <si>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</si>
  <si>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</si>
  <si>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</si>
  <si>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</si>
  <si>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</si>
  <si>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</si>
  <si>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</si>
  <si>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</si>
  <si>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</si>
  <si>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</si>
  <si>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</si>
  <si>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</si>
  <si>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</si>
  <si>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</si>
  <si>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</si>
  <si>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</si>
  <si>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</si>
  <si>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</si>
  <si>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</si>
  <si>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</si>
  <si>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</si>
  <si>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</si>
  <si>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</si>
  <si>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</si>
  <si>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</si>
  <si>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</si>
  <si>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</si>
  <si>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</si>
  <si>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</si>
  <si>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</si>
  <si>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</si>
  <si>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</si>
  <si>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</si>
  <si>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</si>
  <si>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</si>
  <si>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</si>
  <si>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</si>
  <si>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</si>
  <si>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</si>
  <si>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</si>
  <si>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</si>
  <si>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</si>
  <si>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</si>
  <si>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</si>
  <si>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</si>
  <si>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</si>
  <si>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</si>
  <si>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</si>
  <si>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</si>
  <si>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</si>
  <si>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</si>
  <si>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</si>
  <si>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</si>
  <si>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</si>
  <si>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</si>
  <si>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</si>
  <si>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</si>
  <si>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</si>
  <si>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</si>
  <si>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</si>
  <si>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</si>
  <si>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</si>
  <si>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</si>
  <si>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</si>
  <si>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</si>
  <si>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</si>
  <si>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</si>
  <si>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</si>
  <si>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</si>
  <si>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</si>
  <si>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</si>
  <si>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</si>
  <si>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</si>
  <si>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</si>
  <si>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</si>
  <si>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</si>
  <si>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</si>
  <si>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</si>
  <si>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</si>
  <si>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</si>
  <si>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</si>
  <si>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</si>
  <si>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</si>
  <si>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</si>
  <si>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</si>
  <si>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</si>
  <si>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</si>
  <si>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</si>
  <si>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</si>
  <si>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</si>
  <si>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</si>
  <si>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</si>
  <si>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</si>
  <si>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</si>
  <si>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</si>
  <si>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</si>
  <si>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</si>
  <si>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</si>
  <si>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</si>
  <si>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</si>
  <si>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</si>
  <si>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</si>
  <si>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</si>
  <si>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</si>
  <si>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</si>
  <si>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</si>
  <si>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</si>
  <si>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</si>
  <si>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</si>
  <si>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</si>
  <si>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</si>
  <si>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</si>
  <si>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</si>
  <si>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</si>
  <si>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</si>
  <si>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</si>
  <si>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</si>
  <si>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</si>
  <si>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</si>
  <si>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</si>
  <si>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</si>
  <si>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</si>
  <si>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</si>
  <si>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</si>
  <si>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</si>
  <si>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</si>
  <si>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</si>
  <si>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</si>
  <si>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</si>
  <si>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</si>
  <si>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</si>
  <si>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</si>
  <si>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</si>
  <si>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</si>
  <si>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</si>
  <si>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</si>
  <si>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</si>
  <si>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</si>
  <si>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</si>
  <si>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</si>
  <si>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</si>
  <si>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</si>
  <si>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</si>
  <si>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</si>
  <si>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</si>
  <si>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</si>
  <si>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</si>
  <si>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</si>
  <si>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</si>
  <si>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</si>
  <si>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</si>
  <si>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</si>
  <si>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</si>
  <si>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</si>
  <si>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</si>
  <si>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</si>
  <si>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</si>
  <si>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</si>
  <si>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</si>
  <si>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</si>
  <si>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</si>
  <si>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</si>
  <si>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</si>
  <si>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</si>
  <si>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</si>
  <si>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</si>
  <si>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</si>
  <si>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</si>
  <si>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</si>
  <si>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</si>
  <si>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</si>
  <si>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</si>
  <si>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</si>
  <si>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</si>
  <si>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</si>
  <si>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</si>
  <si>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</si>
  <si>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</si>
  <si>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</si>
  <si>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</si>
  <si>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</si>
  <si>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</si>
  <si>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</si>
  <si>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</si>
  <si>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</si>
  <si>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</si>
  <si>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</si>
  <si>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</si>
  <si>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</si>
  <si>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</si>
  <si>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</si>
  <si>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</si>
  <si>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</si>
  <si>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</si>
  <si>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</si>
  <si>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</si>
  <si>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</si>
  <si>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</si>
  <si>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</si>
  <si>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</si>
  <si>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</si>
  <si>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</si>
  <si>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</si>
  <si>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</si>
  <si>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</si>
  <si>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</si>
  <si>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</si>
  <si>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</si>
  <si>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</si>
  <si>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</si>
  <si>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</si>
  <si>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</si>
  <si>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</si>
  <si>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</si>
  <si>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</si>
  <si>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</si>
  <si>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</si>
  <si>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</si>
  <si>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</si>
  <si>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</si>
  <si>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</si>
  <si>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</si>
  <si>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</si>
  <si>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</si>
  <si>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</si>
  <si>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</si>
  <si>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</si>
  <si>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</si>
  <si>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</si>
  <si>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</si>
  <si>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</si>
  <si>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</si>
  <si>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</si>
  <si>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</si>
  <si>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</si>
  <si>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</si>
  <si>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</si>
  <si>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</si>
  <si>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</si>
  <si>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</si>
  <si>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</si>
  <si>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</si>
  <si>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</si>
  <si>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</si>
  <si>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</si>
  <si>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</si>
  <si>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</si>
  <si>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</si>
  <si>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</si>
  <si>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</si>
  <si>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</si>
  <si>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</si>
  <si>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</si>
  <si>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</si>
  <si>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</si>
  <si>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</si>
  <si>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</si>
  <si>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</si>
  <si>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</si>
  <si>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</si>
  <si>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</si>
  <si>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</si>
  <si>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</si>
  <si>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</si>
  <si>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</si>
  <si>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</si>
  <si>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</si>
  <si>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</si>
  <si>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</si>
  <si>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</si>
  <si>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</si>
  <si>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</si>
  <si>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</si>
  <si>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</si>
  <si>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</si>
  <si>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</si>
  <si>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</si>
  <si>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</si>
  <si>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</si>
  <si>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</si>
  <si>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</si>
  <si>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</si>
  <si>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</si>
  <si>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</si>
  <si>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</si>
  <si>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</si>
  <si>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</si>
  <si>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</si>
  <si>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</si>
  <si>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</si>
  <si>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</si>
  <si>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</si>
  <si>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</si>
  <si>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</si>
  <si>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</si>
  <si>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</si>
  <si>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</si>
  <si>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</si>
  <si>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</si>
  <si>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</si>
  <si>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</si>
  <si>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</si>
  <si>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</si>
  <si>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</si>
  <si>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</si>
  <si>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</si>
  <si>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</si>
  <si>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</si>
  <si>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</si>
  <si>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</si>
  <si>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</si>
  <si>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</si>
  <si>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</si>
  <si>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</si>
  <si>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</si>
  <si>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</si>
  <si>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</si>
  <si>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</si>
  <si>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</si>
  <si>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</si>
  <si>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</si>
  <si>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</si>
  <si>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</si>
  <si>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</si>
  <si>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</si>
  <si>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</si>
  <si>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</si>
  <si>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</si>
  <si>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</si>
  <si>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</si>
  <si>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</si>
  <si>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</si>
  <si>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</si>
  <si>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</si>
  <si>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</si>
  <si>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</si>
  <si>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</si>
  <si>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</si>
  <si>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</si>
  <si>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</si>
  <si>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</si>
  <si>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</si>
  <si>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</si>
  <si>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</si>
  <si>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</si>
  <si>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</si>
  <si>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</si>
  <si>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</si>
  <si>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</si>
  <si>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</si>
  <si>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</si>
  <si>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</si>
  <si>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</si>
  <si>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</si>
  <si>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</si>
  <si>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</si>
  <si>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</si>
  <si>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</si>
  <si>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</si>
  <si>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</si>
  <si>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</si>
  <si>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</si>
  <si>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</si>
  <si>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</si>
  <si>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</si>
  <si>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</si>
  <si>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</si>
  <si>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</si>
  <si>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</si>
  <si>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</si>
  <si>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</si>
  <si>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</si>
  <si>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</si>
  <si>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</si>
  <si>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</si>
  <si>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</si>
  <si>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</si>
  <si>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</si>
  <si>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</si>
  <si>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</si>
  <si>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</si>
  <si>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</si>
  <si>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</si>
  <si>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</si>
  <si>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</si>
  <si>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</si>
  <si>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</si>
  <si>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</si>
  <si>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</si>
  <si>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</si>
  <si>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</si>
  <si>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</si>
  <si>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</si>
  <si>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</si>
  <si>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</si>
  <si>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</si>
  <si>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</si>
  <si>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</si>
  <si>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</si>
  <si>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</si>
  <si>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</si>
  <si>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</si>
  <si>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</si>
  <si>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</si>
  <si>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</si>
  <si>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</si>
  <si>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</si>
  <si>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</si>
  <si>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</si>
  <si>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</si>
  <si>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</si>
  <si>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</si>
  <si>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</si>
  <si>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</si>
  <si>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</si>
  <si>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</si>
  <si>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</si>
  <si>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</si>
  <si>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</si>
  <si>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</si>
  <si>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</si>
  <si>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</si>
  <si>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</si>
  <si>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</si>
  <si>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</si>
  <si>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</si>
  <si>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</si>
  <si>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</si>
  <si>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</si>
  <si>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</si>
  <si>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</si>
  <si>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</si>
  <si>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</si>
  <si>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</si>
  <si>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</si>
  <si>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</si>
  <si>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</si>
  <si>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</si>
  <si>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</si>
  <si>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</si>
  <si>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</si>
  <si>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</si>
  <si>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</si>
  <si>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</si>
  <si>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</si>
  <si>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</si>
  <si>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</si>
  <si>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</si>
  <si>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</si>
  <si>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</si>
  <si>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</si>
  <si>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</si>
  <si>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</si>
  <si>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</si>
  <si>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</si>
  <si>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</si>
  <si>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</si>
  <si>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</si>
  <si>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</si>
  <si>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</si>
  <si>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</si>
  <si>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</si>
  <si>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</si>
  <si>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</si>
  <si>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</si>
  <si>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</si>
  <si>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</si>
  <si>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</si>
  <si>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</si>
  <si>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</si>
  <si>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</si>
  <si>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</si>
  <si>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</si>
  <si>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</si>
  <si>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</si>
  <si>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</si>
  <si>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</si>
  <si>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</si>
  <si>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</si>
  <si>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</si>
  <si>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</si>
  <si>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</si>
  <si>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</si>
  <si>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</si>
  <si>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</si>
  <si>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</si>
  <si>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</si>
  <si>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</si>
  <si>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</si>
  <si>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</si>
  <si>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</si>
  <si>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</si>
  <si>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</si>
  <si>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</si>
  <si>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</si>
  <si>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</si>
  <si>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</si>
  <si>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</si>
  <si>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</si>
  <si>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</si>
  <si>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</si>
  <si>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</si>
  <si>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</si>
  <si>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</si>
  <si>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</si>
  <si>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</si>
  <si>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</si>
  <si>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</si>
  <si>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</si>
  <si>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</si>
  <si>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</si>
  <si>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</si>
  <si>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</si>
  <si>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</si>
  <si>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</si>
  <si>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</si>
  <si>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</si>
  <si>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</si>
  <si>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</si>
  <si>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</si>
  <si>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</si>
  <si>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</si>
  <si>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</si>
  <si>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</si>
  <si>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</si>
  <si>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</si>
  <si>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</si>
  <si>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</si>
  <si>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</si>
  <si>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</si>
  <si>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</si>
  <si>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</si>
  <si>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</si>
  <si>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</si>
  <si>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</si>
  <si>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</si>
  <si>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</si>
  <si>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</si>
  <si>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</si>
  <si>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</si>
  <si>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</si>
  <si>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</si>
  <si>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</si>
  <si>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</si>
  <si>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</si>
  <si>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</si>
  <si>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</si>
  <si>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</si>
  <si>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</si>
  <si>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</si>
  <si>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</si>
  <si>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</si>
  <si>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</si>
  <si>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</si>
  <si>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</si>
  <si>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</si>
  <si>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</si>
  <si>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</si>
  <si>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</si>
  <si>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</si>
  <si>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</si>
  <si>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</si>
  <si>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</si>
  <si>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</si>
  <si>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</si>
  <si>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</si>
  <si>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</si>
  <si>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</si>
  <si>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</si>
  <si>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</si>
  <si>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</si>
  <si>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</si>
  <si>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</si>
  <si>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</si>
  <si>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</si>
  <si>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</si>
  <si>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</si>
  <si>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</si>
  <si>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</si>
  <si>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</si>
  <si>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</si>
  <si>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</si>
  <si>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</si>
  <si>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</si>
  <si>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</si>
  <si>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</si>
  <si>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</si>
  <si>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</si>
  <si>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</si>
  <si>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</si>
  <si>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</si>
  <si>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</si>
  <si>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</si>
  <si>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</si>
  <si>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</si>
  <si>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</si>
  <si>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</si>
  <si>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</si>
  <si>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</si>
  <si>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</si>
  <si>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</si>
  <si>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</si>
  <si>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</si>
  <si>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</si>
  <si>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</si>
  <si>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</si>
  <si>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</si>
  <si>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</si>
  <si>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</si>
  <si>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</si>
  <si>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</si>
  <si>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</si>
  <si>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</si>
  <si>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</si>
  <si>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</si>
  <si>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</si>
  <si>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</si>
  <si>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</si>
  <si>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</si>
  <si>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</si>
  <si>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</si>
  <si>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</si>
  <si>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</si>
  <si>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</si>
  <si>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</si>
  <si>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</si>
  <si>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</si>
  <si>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</si>
  <si>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</si>
  <si>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</si>
  <si>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</si>
  <si>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</si>
  <si>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</si>
  <si>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</si>
  <si>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</si>
  <si>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</si>
  <si>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</si>
  <si>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</si>
  <si>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</si>
  <si>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</si>
  <si>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</si>
  <si>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</si>
  <si>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</si>
  <si>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</si>
  <si>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</si>
  <si>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</si>
  <si>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</si>
  <si>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</si>
  <si>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</si>
  <si>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</si>
  <si>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</si>
  <si>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</si>
  <si>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</si>
  <si>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</si>
  <si>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</si>
  <si>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</si>
  <si>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</si>
  <si>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</si>
  <si>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</si>
  <si>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</si>
  <si>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</si>
  <si>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</si>
  <si>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</si>
  <si>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</si>
  <si>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</si>
  <si>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</si>
  <si>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</si>
  <si>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</si>
  <si>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</si>
  <si>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</si>
  <si>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</si>
  <si>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</si>
  <si>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</si>
  <si>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</si>
  <si>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</si>
  <si>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</si>
  <si>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</si>
  <si>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</si>
  <si>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</si>
  <si>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</si>
  <si>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</si>
  <si>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</si>
  <si>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</si>
  <si>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</si>
  <si>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</si>
  <si>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</si>
  <si>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</si>
  <si>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</si>
  <si>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</si>
  <si>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</si>
  <si>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</si>
  <si>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</si>
  <si>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</si>
  <si>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</si>
  <si>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</si>
  <si>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</si>
  <si>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</si>
  <si>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</si>
  <si>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</si>
  <si>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</si>
  <si>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</si>
  <si>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</si>
  <si>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</si>
  <si>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</si>
  <si>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</si>
  <si>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</si>
  <si>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</si>
  <si>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</si>
  <si>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</si>
  <si>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</si>
  <si>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</si>
  <si>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</si>
  <si>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</si>
  <si>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</si>
  <si>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</si>
  <si>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</si>
  <si>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</si>
  <si>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</si>
  <si>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</si>
  <si>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</si>
  <si>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</si>
  <si>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</si>
  <si>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</si>
  <si>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</si>
  <si>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</si>
  <si>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</si>
  <si>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</si>
  <si>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</si>
  <si>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</si>
  <si>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</si>
  <si>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</si>
  <si>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</si>
  <si>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</si>
  <si>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</si>
  <si>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</si>
  <si>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</si>
  <si>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</si>
  <si>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</si>
  <si>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</si>
  <si>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</si>
  <si>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</si>
  <si>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</si>
  <si>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</si>
  <si>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</si>
  <si>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</si>
  <si>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</si>
  <si>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</si>
  <si>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</si>
  <si>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</si>
  <si>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</si>
  <si>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</si>
  <si>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</si>
  <si>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</si>
  <si>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</si>
  <si>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</si>
  <si>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</si>
  <si>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</si>
  <si>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</si>
  <si>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</si>
  <si>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</si>
  <si>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</si>
  <si>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</si>
  <si>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</si>
  <si>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</si>
  <si>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</si>
  <si>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</si>
  <si>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</si>
  <si>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</si>
  <si>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</si>
  <si>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</si>
  <si>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</si>
  <si>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</si>
  <si>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</si>
  <si>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</si>
  <si>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</si>
  <si>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</si>
  <si>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</si>
  <si>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</si>
  <si>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</si>
  <si>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</si>
  <si>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</si>
  <si>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</si>
  <si>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</si>
  <si>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</si>
  <si>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</si>
  <si>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</si>
  <si>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</si>
  <si>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</si>
  <si>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</si>
  <si>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</si>
  <si>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</si>
  <si>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</si>
  <si>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</si>
  <si>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</si>
  <si>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</si>
  <si>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</si>
  <si>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</si>
  <si>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</si>
  <si>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</si>
  <si>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</si>
  <si>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</si>
  <si>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</si>
  <si>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</si>
  <si>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</si>
  <si>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</si>
  <si>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</si>
  <si>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</si>
  <si>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</si>
  <si>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</si>
  <si>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</si>
  <si>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</si>
  <si>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</si>
  <si>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</si>
  <si>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</si>
  <si>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</si>
  <si>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</si>
  <si>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</si>
  <si>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</si>
  <si>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</si>
  <si>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</si>
  <si>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</si>
  <si>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</si>
  <si>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</si>
  <si>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</si>
  <si>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</si>
  <si>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</si>
  <si>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</si>
  <si>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</si>
  <si>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</si>
  <si>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</si>
  <si>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</si>
  <si>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</si>
  <si>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</si>
  <si>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</si>
  <si>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</si>
  <si>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</si>
  <si>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</si>
  <si>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</si>
  <si>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</si>
  <si>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</si>
  <si>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</si>
  <si>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</si>
  <si>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</si>
  <si>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</si>
  <si>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</si>
  <si>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</si>
  <si>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</si>
  <si>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</si>
  <si>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</si>
  <si>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</si>
  <si>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</si>
  <si>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</si>
  <si>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</si>
  <si>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</si>
  <si>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</si>
  <si>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</si>
  <si>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</si>
  <si>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</si>
  <si>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</si>
  <si>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</si>
  <si>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</si>
  <si>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</si>
  <si>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</si>
  <si>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</si>
  <si>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</si>
  <si>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</si>
  <si>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</si>
  <si>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</si>
  <si>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</si>
  <si>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</si>
  <si>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</si>
  <si>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</si>
  <si>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</si>
  <si>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</si>
  <si>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</si>
  <si>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</si>
  <si>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</si>
  <si>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</si>
  <si>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</si>
  <si>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</si>
  <si>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</si>
  <si>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</si>
  <si>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</si>
  <si>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</si>
  <si>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</si>
  <si>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</si>
  <si>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</si>
  <si>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</si>
  <si>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</si>
  <si>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</si>
  <si>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</si>
  <si>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</si>
  <si>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</si>
  <si>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</si>
  <si>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</si>
  <si>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</si>
  <si>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</si>
  <si>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</si>
  <si>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</si>
  <si>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</si>
  <si>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</si>
  <si>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</si>
  <si>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</si>
  <si>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</si>
  <si>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</si>
  <si>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</si>
  <si>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</si>
  <si>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</si>
  <si>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</si>
  <si>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</si>
  <si>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</si>
  <si>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</si>
  <si>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</si>
  <si>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</si>
  <si>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</si>
  <si>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</si>
  <si>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</si>
  <si>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</si>
  <si>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</si>
  <si>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</si>
  <si>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</si>
  <si>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</si>
  <si>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</si>
  <si>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</si>
  <si>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</si>
  <si>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</si>
  <si>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</si>
  <si>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</si>
  <si>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</si>
  <si>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</si>
  <si>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</si>
  <si>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</si>
  <si>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</si>
  <si>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</si>
  <si>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</si>
  <si>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</si>
  <si>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</si>
  <si>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</si>
  <si>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</si>
  <si>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</si>
  <si>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</si>
  <si>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</si>
  <si>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</si>
  <si>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</si>
  <si>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</si>
  <si>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</si>
  <si>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</si>
  <si>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</si>
  <si>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</si>
  <si>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</si>
  <si>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</si>
  <si>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</si>
  <si>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</si>
  <si>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</si>
  <si>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</si>
  <si>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</si>
  <si>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</si>
  <si>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</si>
  <si>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</si>
  <si>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</si>
  <si>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</si>
  <si>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</si>
  <si>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</si>
  <si>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</si>
  <si>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</si>
  <si>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</si>
  <si>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</si>
  <si>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</si>
  <si>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</si>
  <si>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</si>
  <si>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</si>
  <si>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</si>
  <si>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</si>
  <si>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</si>
  <si>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</si>
  <si>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</si>
  <si>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</si>
  <si>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</si>
  <si>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</si>
  <si>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</si>
  <si>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</si>
  <si>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</si>
  <si>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</si>
  <si>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</si>
  <si>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</si>
  <si>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</si>
  <si>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</si>
  <si>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</si>
  <si>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</si>
  <si>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</si>
  <si>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</si>
  <si>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</si>
  <si>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</si>
  <si>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</si>
  <si>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</si>
  <si>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</si>
  <si>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</si>
  <si>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</si>
  <si>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</si>
  <si>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</si>
  <si>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</si>
  <si>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</si>
  <si>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</si>
  <si>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</si>
  <si>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</si>
  <si>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</si>
  <si>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</si>
  <si>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</si>
  <si>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</si>
  <si>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</si>
  <si>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</si>
  <si>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</si>
  <si>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</si>
  <si>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</si>
  <si>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</si>
  <si>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</si>
  <si>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</si>
  <si>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</si>
  <si>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</si>
  <si>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</si>
  <si>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</si>
  <si>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</si>
  <si>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</si>
  <si>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</si>
  <si>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</si>
  <si>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</si>
  <si>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</si>
  <si>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</si>
  <si>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</si>
  <si>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</si>
  <si>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</si>
  <si>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</si>
  <si>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</si>
  <si>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</si>
  <si>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</si>
  <si>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</si>
  <si>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</si>
  <si>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</si>
  <si>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</si>
  <si>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</si>
  <si>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</si>
  <si>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</si>
  <si>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</si>
  <si>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</si>
  <si>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</si>
  <si>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</si>
  <si>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</si>
  <si>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</si>
  <si>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</si>
  <si>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</si>
  <si>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</si>
  <si>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</si>
  <si>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</si>
  <si>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</si>
  <si>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</si>
  <si>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</si>
  <si>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</si>
  <si>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</si>
  <si>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</si>
  <si>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</si>
  <si>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</si>
  <si>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</si>
  <si>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</si>
  <si>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</si>
  <si>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</si>
  <si>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</si>
  <si>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</si>
  <si>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</si>
  <si>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</si>
  <si>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</si>
  <si>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</si>
  <si>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</si>
  <si>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</si>
  <si>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</si>
  <si>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</si>
  <si>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</si>
  <si>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</si>
  <si>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</si>
  <si>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</si>
  <si>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</si>
  <si>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</si>
  <si>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</si>
  <si>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</si>
  <si>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</si>
  <si>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</si>
  <si>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</si>
  <si>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</si>
  <si>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</si>
  <si>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</si>
  <si>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</si>
  <si>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</si>
  <si>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</si>
  <si>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</si>
  <si>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</si>
  <si>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</si>
  <si>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</si>
  <si>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</si>
  <si>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</si>
  <si>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</si>
  <si>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</si>
  <si>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</si>
  <si>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</si>
  <si>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</si>
  <si>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</si>
  <si>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</si>
  <si>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</si>
  <si>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</si>
  <si>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</si>
  <si>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</si>
  <si>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</si>
  <si>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</si>
  <si>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</si>
  <si>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</si>
  <si>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</si>
  <si>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</si>
  <si>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</si>
  <si>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</si>
  <si>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</si>
  <si>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</si>
  <si>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</si>
  <si>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</si>
  <si>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</si>
  <si>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</si>
  <si>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</si>
  <si>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</si>
  <si>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</si>
  <si>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</si>
  <si>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</si>
  <si>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</si>
  <si>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</si>
  <si>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</si>
  <si>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</si>
  <si>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</si>
  <si>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</si>
  <si>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</si>
  <si>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</si>
  <si>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</si>
  <si>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</si>
  <si>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</si>
  <si>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</si>
  <si>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</si>
  <si>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</si>
  <si>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</si>
  <si>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</si>
  <si>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</si>
  <si>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</si>
  <si>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</si>
  <si>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</si>
  <si>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</si>
  <si>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</si>
  <si>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</si>
  <si>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</si>
  <si>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</si>
  <si>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</si>
  <si>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</si>
  <si>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</si>
  <si>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</si>
  <si>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</si>
  <si>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</si>
  <si>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</si>
  <si>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</si>
  <si>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</si>
  <si>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</si>
  <si>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</si>
  <si>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</si>
  <si>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</si>
  <si>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</si>
  <si>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</si>
  <si>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</si>
  <si>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</si>
  <si>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</si>
  <si>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</si>
  <si>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</si>
  <si>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</si>
  <si>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</si>
  <si>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</si>
  <si>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</si>
  <si>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</si>
  <si>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</si>
  <si>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</si>
  <si>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</si>
  <si>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</si>
  <si>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</si>
  <si>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</si>
  <si>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</si>
  <si>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</si>
  <si>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</si>
  <si>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</si>
  <si>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</si>
  <si>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</si>
  <si>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</si>
  <si>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</si>
  <si>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</si>
  <si>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</si>
  <si>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</si>
  <si>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</si>
  <si>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</si>
  <si>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</si>
  <si>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</si>
  <si>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</si>
  <si>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</si>
  <si>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</si>
  <si>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</si>
  <si>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</si>
  <si>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</si>
  <si>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</si>
  <si>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</si>
  <si>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</si>
  <si>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</si>
  <si>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</si>
  <si>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</si>
  <si>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</si>
  <si>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</si>
  <si>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</si>
  <si>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</si>
  <si>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</si>
  <si>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</si>
  <si>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</si>
  <si>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</si>
  <si>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</si>
  <si>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</si>
  <si>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</si>
  <si>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</si>
  <si>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</si>
  <si>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</si>
  <si>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</si>
  <si>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</si>
  <si>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</si>
  <si>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</si>
  <si>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</si>
  <si>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</si>
  <si>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</si>
  <si>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</si>
  <si>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</si>
  <si>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</si>
  <si>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</si>
  <si>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</si>
  <si>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</si>
  <si>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</si>
  <si>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</si>
  <si>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</si>
  <si>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</si>
  <si>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</si>
  <si>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</si>
  <si>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</si>
  <si>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</si>
  <si>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</si>
  <si>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</si>
  <si>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</si>
  <si>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</si>
  <si>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</si>
  <si>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</si>
  <si>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</si>
  <si>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</si>
  <si>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</si>
  <si>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</si>
  <si>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</si>
  <si>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</si>
  <si>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</si>
  <si>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</si>
  <si>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</si>
  <si>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</si>
  <si>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</si>
  <si>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</si>
  <si>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</si>
  <si>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</si>
  <si>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</si>
  <si>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</si>
  <si>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</si>
  <si>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</si>
  <si>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</si>
  <si>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</si>
  <si>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</si>
  <si>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</si>
  <si>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</si>
  <si>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</si>
  <si>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</si>
  <si>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</si>
  <si>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</si>
  <si>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</si>
  <si>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</si>
  <si>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</si>
  <si>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</si>
  <si>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</si>
  <si>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</si>
  <si>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</si>
  <si>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</si>
  <si>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</si>
  <si>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</si>
  <si>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</si>
  <si>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</si>
  <si>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</si>
  <si>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</si>
  <si>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</si>
  <si>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</si>
  <si>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</si>
  <si>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</si>
  <si>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</si>
  <si>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</si>
  <si>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</si>
  <si>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</si>
  <si>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</si>
  <si>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</si>
  <si>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</si>
  <si>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</si>
  <si>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</si>
  <si>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</si>
  <si>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</si>
  <si>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</si>
  <si>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</si>
  <si>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</si>
  <si>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</si>
  <si>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</si>
  <si>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</si>
  <si>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</si>
  <si>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</si>
  <si>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</si>
  <si>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</si>
  <si>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</si>
  <si>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</si>
  <si>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</si>
  <si>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</si>
  <si>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</si>
  <si>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</si>
  <si>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</si>
  <si>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</si>
  <si>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</si>
  <si>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</si>
  <si>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</si>
  <si>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</si>
  <si>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</si>
  <si>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</si>
  <si>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</si>
  <si>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</si>
  <si>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</si>
  <si>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</si>
  <si>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</si>
  <si>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</si>
  <si>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</si>
  <si>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</si>
  <si>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</si>
  <si>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</si>
  <si>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</si>
  <si>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</si>
  <si>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</si>
  <si>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</si>
  <si>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</si>
  <si>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</si>
  <si>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</si>
  <si>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</si>
  <si>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</si>
  <si>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</si>
  <si>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</si>
  <si>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</si>
  <si>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</si>
  <si>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</si>
  <si>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</si>
  <si>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</si>
  <si>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</si>
  <si>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</si>
  <si>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</si>
  <si>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</si>
  <si>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</si>
  <si>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</si>
  <si>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</si>
  <si>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</si>
  <si>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</si>
  <si>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</si>
  <si>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</si>
  <si>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</si>
  <si>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</si>
  <si>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</si>
  <si>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</si>
  <si>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</si>
  <si>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</si>
  <si>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</si>
  <si>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</si>
  <si>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</si>
  <si>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</si>
  <si>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</si>
  <si>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</si>
  <si>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</si>
  <si>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</si>
  <si>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</si>
  <si>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</si>
  <si>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</si>
  <si>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</si>
  <si>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</si>
  <si>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</si>
  <si>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</si>
  <si>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</si>
  <si>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</si>
  <si>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</si>
  <si>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</si>
  <si>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</si>
  <si>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</si>
  <si>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</si>
  <si>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</si>
  <si>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</si>
  <si>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</si>
  <si>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</si>
  <si>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</si>
  <si>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</si>
  <si>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</si>
  <si>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</si>
  <si>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</si>
  <si>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</si>
  <si>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</si>
  <si>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</si>
  <si>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</si>
  <si>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</si>
  <si>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</si>
  <si>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</si>
  <si>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</si>
  <si>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</si>
  <si>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</si>
  <si>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</si>
  <si>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</si>
  <si>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</si>
  <si>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</si>
  <si>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</si>
  <si>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</si>
  <si>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</si>
  <si>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</si>
  <si>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</si>
  <si>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</si>
  <si>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</si>
  <si>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</si>
  <si>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</si>
  <si>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</si>
  <si>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</si>
  <si>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</si>
  <si>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</si>
  <si>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</si>
  <si>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</si>
  <si>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</si>
  <si>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</si>
  <si>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</si>
  <si>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</si>
  <si>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</si>
  <si>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</si>
  <si>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</si>
  <si>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</si>
  <si>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</si>
  <si>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</si>
  <si>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</si>
  <si>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</si>
  <si>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</si>
  <si>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</si>
  <si>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</si>
  <si>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</si>
  <si>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</si>
  <si>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</si>
  <si>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</si>
  <si>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</si>
  <si>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</si>
  <si>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</si>
  <si>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</si>
  <si>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</si>
  <si>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</si>
  <si>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</si>
  <si>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</si>
  <si>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</si>
  <si>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</si>
  <si>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</si>
  <si>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</si>
  <si>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</si>
  <si>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</si>
  <si>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</si>
  <si>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</si>
  <si>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</si>
  <si>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</si>
  <si>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</si>
  <si>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</si>
  <si>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</si>
  <si>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</si>
  <si>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</si>
  <si>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</si>
  <si>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</si>
  <si>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</si>
  <si>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</si>
  <si>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</si>
  <si>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</si>
  <si>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</si>
  <si>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</si>
  <si>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</si>
  <si>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</si>
  <si>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</si>
  <si>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</si>
  <si>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</si>
  <si>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</si>
  <si>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</si>
  <si>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</si>
  <si>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</si>
  <si>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</si>
  <si>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</si>
  <si>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</si>
  <si>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</si>
  <si>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</si>
  <si>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</si>
  <si>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</si>
  <si>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</si>
  <si>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</si>
  <si>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</si>
  <si>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</si>
  <si>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</si>
  <si>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</si>
  <si>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</si>
  <si>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</si>
  <si>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</si>
  <si>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</si>
  <si>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</si>
  <si>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</si>
  <si>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</si>
  <si>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</si>
  <si>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</si>
  <si>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</si>
  <si>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</si>
  <si>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</si>
  <si>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</si>
  <si>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</si>
  <si>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</si>
  <si>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</si>
  <si>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</si>
  <si>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</si>
  <si>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</si>
  <si>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</si>
  <si>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</si>
  <si>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</si>
  <si>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</si>
  <si>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</si>
  <si>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</si>
  <si>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</si>
  <si>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</si>
  <si>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</si>
  <si>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</si>
  <si>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</si>
  <si>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</si>
  <si>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</si>
  <si>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</si>
  <si>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</si>
  <si>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</si>
  <si>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</si>
  <si>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</si>
  <si>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</si>
  <si>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</si>
  <si>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</si>
  <si>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</si>
  <si>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</si>
  <si>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</si>
  <si>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</si>
  <si>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</si>
  <si>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</si>
  <si>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</si>
  <si>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</si>
  <si>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</si>
  <si>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</si>
  <si>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</si>
  <si>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</si>
  <si>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</si>
  <si>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</si>
  <si>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</si>
  <si>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</si>
  <si>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</si>
  <si>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</si>
  <si>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</si>
  <si>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</si>
  <si>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</si>
  <si>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</si>
  <si>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</si>
  <si>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</si>
  <si>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</si>
  <si>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</si>
  <si>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</si>
  <si>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</si>
  <si>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</si>
  <si>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</si>
  <si>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</si>
  <si>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</si>
  <si>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</si>
  <si>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</si>
  <si>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</si>
  <si>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</si>
  <si>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</si>
  <si>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</si>
  <si>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</si>
  <si>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</si>
  <si>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</si>
  <si>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</si>
  <si>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</si>
  <si>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</si>
  <si>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</si>
  <si>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</si>
  <si>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</si>
  <si>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</si>
  <si>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</si>
  <si>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</si>
  <si>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</si>
  <si>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</si>
  <si>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</si>
  <si>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</si>
  <si>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</si>
  <si>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</si>
  <si>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</si>
  <si>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</si>
  <si>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</si>
  <si>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</si>
  <si>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</si>
  <si>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</si>
  <si>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</si>
  <si>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</si>
  <si>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</si>
  <si>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</si>
  <si>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</si>
  <si>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</si>
  <si>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</si>
  <si>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</si>
  <si>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</si>
  <si>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</si>
  <si>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</si>
  <si>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</si>
  <si>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</si>
  <si>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</si>
  <si>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</si>
  <si>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</si>
  <si>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</si>
  <si>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</si>
  <si>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</si>
  <si>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</si>
  <si>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</si>
  <si>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</si>
  <si>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</si>
  <si>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</si>
  <si>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</si>
  <si>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</si>
  <si>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</si>
  <si>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</si>
  <si>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</si>
  <si>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</si>
  <si>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</si>
  <si>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</si>
  <si>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</si>
  <si>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</si>
  <si>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</si>
  <si>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</si>
  <si>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</si>
  <si>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</si>
  <si>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</si>
  <si>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</si>
  <si>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</si>
  <si>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</si>
  <si>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</si>
  <si>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</si>
  <si>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</si>
  <si>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</si>
  <si>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</si>
  <si>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</si>
  <si>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</si>
  <si>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</si>
  <si>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</si>
  <si>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</si>
  <si>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</si>
  <si>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</si>
  <si>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</si>
  <si>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</si>
  <si>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</si>
  <si>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</si>
  <si>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</si>
  <si>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</si>
  <si>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</si>
  <si>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</si>
  <si>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</si>
  <si>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</si>
  <si>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</si>
  <si>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</si>
  <si>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</si>
  <si>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</si>
  <si>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</si>
  <si>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</si>
  <si>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</si>
  <si>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</si>
  <si>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</si>
  <si>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</si>
  <si>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</si>
  <si>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</si>
  <si>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</si>
  <si>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</si>
  <si>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</si>
  <si>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</si>
  <si>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</si>
  <si>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</si>
  <si>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</si>
  <si>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</si>
  <si>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</si>
  <si>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</si>
  <si>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</si>
  <si>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</si>
  <si>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</si>
  <si>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</si>
  <si>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</si>
  <si>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</si>
  <si>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</si>
  <si>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</si>
  <si>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</si>
  <si>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</si>
  <si>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</si>
  <si>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</si>
  <si>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</si>
  <si>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</si>
  <si>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</si>
  <si>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</si>
  <si>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</si>
  <si>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</si>
  <si>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</si>
  <si>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</si>
  <si>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</si>
  <si>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</si>
  <si>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</si>
  <si>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</si>
  <si>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</si>
  <si>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</si>
  <si>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</si>
  <si>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</si>
  <si>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</si>
  <si>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</si>
  <si>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</si>
  <si>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</si>
  <si>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</si>
  <si>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</si>
  <si>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</si>
  <si>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</si>
  <si>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</si>
  <si>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</si>
  <si>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</si>
  <si>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</si>
  <si>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</si>
  <si>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</si>
  <si>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</si>
  <si>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</si>
  <si>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</si>
  <si>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</si>
  <si>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</si>
  <si>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</si>
  <si>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</si>
  <si>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</si>
  <si>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</si>
  <si>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</si>
  <si>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</si>
  <si>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</si>
  <si>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</si>
  <si>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</si>
  <si>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</si>
  <si>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</si>
  <si>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</si>
  <si>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</si>
  <si>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</si>
  <si>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</si>
  <si>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</si>
  <si>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</si>
  <si>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</si>
  <si>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</si>
  <si>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</si>
  <si>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</si>
  <si>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</si>
  <si>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</si>
  <si>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</si>
  <si>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</si>
  <si>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</si>
  <si>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</si>
  <si>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</si>
  <si>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</si>
  <si>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</si>
  <si>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</si>
  <si>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</si>
  <si>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</si>
  <si>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</si>
  <si>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</si>
  <si>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</si>
  <si>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</si>
  <si>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</si>
  <si>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</si>
  <si>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</si>
  <si>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</si>
  <si>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</si>
  <si>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</si>
  <si>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</si>
  <si>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</si>
  <si>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</si>
  <si>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</si>
  <si>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</si>
  <si>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</si>
  <si>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</si>
  <si>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</si>
  <si>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</si>
  <si>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</si>
  <si>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</si>
  <si>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</si>
  <si>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</si>
  <si>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</si>
  <si>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</si>
  <si>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</si>
  <si>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</si>
  <si>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</si>
  <si>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</si>
  <si>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</si>
  <si>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</si>
  <si>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</si>
  <si>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</si>
  <si>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</si>
  <si>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</si>
  <si>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</si>
  <si>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</si>
  <si>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</si>
  <si>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</si>
  <si>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</si>
  <si>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</si>
  <si>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</si>
  <si>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</si>
  <si>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</si>
  <si>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</si>
  <si>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</si>
  <si>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</si>
  <si>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</si>
  <si>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</si>
  <si>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</si>
  <si>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</si>
  <si>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</si>
  <si>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</si>
  <si>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</si>
  <si>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</si>
  <si>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</si>
  <si>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</si>
  <si>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</si>
  <si>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</si>
  <si>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</si>
  <si>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</si>
  <si>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</si>
  <si>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</si>
  <si>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</si>
  <si>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</si>
  <si>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</si>
  <si>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</si>
  <si>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</si>
  <si>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</si>
  <si>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</si>
  <si>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</si>
  <si>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</si>
  <si>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</si>
  <si>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</si>
  <si>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</si>
  <si>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</si>
  <si>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</si>
  <si>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</si>
  <si>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</si>
  <si>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</si>
  <si>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</si>
  <si>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</si>
  <si>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</si>
  <si>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</si>
  <si>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</si>
  <si>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</si>
  <si>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</si>
  <si>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</si>
  <si>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</si>
  <si>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</si>
  <si>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</si>
  <si>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</si>
  <si>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</si>
  <si>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</si>
  <si>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</si>
  <si>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</si>
  <si>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</si>
  <si>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</si>
  <si>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</si>
  <si>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</si>
  <si>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</si>
  <si>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</si>
  <si>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</si>
  <si>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</si>
  <si>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</si>
  <si>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</si>
  <si>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</si>
  <si>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</si>
  <si>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</si>
  <si>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</si>
  <si>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</si>
  <si>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</si>
  <si>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</si>
  <si>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</si>
  <si>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</si>
  <si>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</si>
  <si>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</si>
  <si>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</si>
  <si>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</si>
  <si>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</si>
  <si>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</si>
  <si>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</si>
  <si>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</si>
  <si>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</si>
  <si>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</si>
  <si>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</si>
  <si>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</si>
  <si>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</si>
  <si>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</si>
  <si>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</si>
  <si>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</si>
  <si>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</si>
  <si>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</si>
  <si>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</si>
  <si>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</si>
  <si>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</si>
  <si>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</si>
  <si>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</si>
  <si>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</si>
  <si>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</si>
  <si>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</si>
  <si>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</si>
  <si>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</si>
  <si>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</si>
  <si>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</si>
  <si>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</si>
  <si>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</si>
  <si>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</si>
  <si>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</si>
  <si>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</si>
  <si>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</si>
  <si>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</si>
  <si>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</si>
  <si>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</si>
  <si>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</si>
  <si>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</si>
  <si>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</si>
  <si>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</si>
  <si>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</si>
  <si>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</si>
  <si>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</si>
  <si>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</si>
  <si>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</si>
  <si>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</si>
  <si>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</si>
  <si>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</si>
  <si>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</si>
  <si>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</si>
  <si>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</si>
  <si>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</si>
  <si>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</si>
  <si>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</si>
  <si>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</si>
  <si>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</si>
  <si>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</si>
  <si>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</si>
  <si>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</si>
  <si>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</si>
  <si>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</si>
  <si>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</si>
  <si>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</si>
  <si>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</si>
  <si>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</si>
  <si>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</si>
  <si>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</si>
  <si>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</si>
  <si>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</si>
  <si>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</si>
  <si>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</si>
  <si>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</si>
  <si>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</si>
  <si>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</si>
  <si>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</si>
  <si>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</si>
  <si>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</si>
  <si>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</si>
  <si>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</si>
  <si>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</si>
  <si>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</si>
  <si>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</si>
  <si>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</si>
  <si>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</si>
  <si>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</si>
  <si>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</si>
  <si>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</si>
  <si>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</si>
  <si>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</si>
  <si>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</si>
  <si>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</si>
  <si>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</si>
  <si>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</si>
  <si>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</si>
  <si>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</si>
  <si>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</si>
  <si>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</si>
  <si>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</si>
  <si>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</si>
  <si>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</si>
  <si>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</si>
  <si>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</si>
  <si>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</si>
  <si>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</si>
  <si>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</si>
  <si>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</si>
  <si>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</si>
  <si>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</si>
  <si>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</si>
  <si>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</si>
  <si>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</si>
  <si>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</si>
  <si>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</si>
  <si>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</si>
  <si>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</si>
  <si>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</si>
  <si>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</si>
  <si>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</si>
  <si>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</si>
  <si>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</si>
  <si>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</si>
  <si>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</si>
  <si>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</si>
  <si>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</si>
  <si>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</si>
  <si>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</si>
  <si>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</si>
  <si>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</si>
  <si>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</si>
  <si>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</si>
  <si>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</si>
  <si>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</si>
  <si>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</si>
  <si>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</si>
  <si>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</si>
  <si>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</si>
  <si>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</si>
  <si>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</si>
  <si>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</si>
  <si>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</si>
  <si>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</si>
  <si>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</si>
  <si>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</si>
  <si>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</si>
  <si>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</si>
  <si>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</si>
  <si>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</si>
  <si>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</si>
  <si>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</si>
  <si>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</si>
  <si>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</si>
  <si>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</si>
  <si>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</si>
  <si>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</si>
  <si>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</si>
  <si>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</si>
  <si>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</si>
  <si>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</si>
  <si>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</si>
  <si>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</si>
  <si>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</si>
  <si>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</si>
  <si>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</si>
  <si>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</si>
  <si>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</si>
  <si>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</si>
  <si>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</si>
  <si>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</si>
  <si>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</si>
  <si>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</si>
  <si>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</si>
  <si>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</si>
  <si>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</si>
  <si>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</si>
  <si>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</si>
  <si>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</si>
  <si>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</si>
  <si>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</si>
  <si>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</si>
  <si>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</si>
  <si>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</si>
  <si>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</si>
  <si>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</si>
  <si>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</si>
  <si>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</si>
  <si>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</si>
  <si>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</si>
  <si>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</si>
  <si>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</si>
  <si>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</si>
  <si>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</si>
  <si>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</si>
  <si>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</si>
  <si>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</si>
  <si>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</si>
  <si>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</si>
  <si>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</si>
  <si>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</si>
  <si>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</si>
  <si>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</si>
  <si>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</si>
  <si>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</si>
  <si>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</si>
  <si>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</si>
  <si>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</si>
  <si>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</si>
  <si>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</si>
  <si>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</si>
  <si>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</si>
  <si>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</si>
  <si>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</si>
  <si>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</si>
  <si>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</si>
  <si>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</si>
  <si>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</si>
  <si>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</si>
  <si>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</si>
  <si>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</si>
  <si>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</si>
  <si>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</si>
  <si>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</si>
  <si>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</si>
  <si>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</si>
  <si>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</si>
  <si>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</si>
  <si>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</si>
  <si>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</si>
  <si>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</si>
  <si>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</si>
  <si>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</si>
  <si>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</si>
  <si>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</si>
  <si>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</si>
  <si>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</si>
  <si>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</si>
  <si>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</si>
  <si>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</si>
  <si>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</si>
  <si>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</si>
  <si>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</si>
  <si>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</si>
  <si>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</si>
  <si>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</si>
  <si>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</si>
  <si>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</si>
  <si>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</si>
  <si>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</si>
  <si>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</si>
  <si>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</si>
  <si>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</si>
  <si>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</si>
  <si>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</si>
  <si>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</si>
  <si>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</si>
  <si>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</si>
  <si>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</si>
  <si>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</si>
  <si>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</si>
  <si>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</si>
  <si>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</si>
  <si>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</si>
  <si>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</si>
  <si>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</si>
  <si>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</si>
  <si>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</si>
  <si>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</si>
  <si>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</si>
  <si>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</si>
  <si>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</si>
  <si>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</si>
  <si>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</si>
  <si>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</si>
  <si>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</si>
  <si>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</si>
  <si>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</si>
  <si>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</si>
  <si>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</si>
  <si>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</si>
  <si>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</si>
  <si>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</si>
  <si>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</si>
  <si>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</si>
  <si>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</si>
  <si>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</si>
  <si>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</si>
  <si>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</si>
  <si>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</si>
  <si>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</si>
  <si>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</si>
  <si>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</si>
  <si>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</si>
  <si>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</si>
  <si>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</si>
  <si>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</si>
  <si>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</si>
  <si>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</si>
  <si>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</si>
  <si>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</si>
  <si>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</si>
  <si>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</si>
  <si>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</si>
  <si>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</si>
  <si>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</si>
  <si>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</si>
  <si>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</si>
  <si>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</si>
  <si>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</si>
  <si>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</si>
  <si>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</si>
  <si>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</si>
  <si>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</si>
  <si>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</si>
  <si>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</si>
  <si>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</si>
  <si>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</si>
  <si>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</si>
  <si>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</si>
  <si>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</si>
  <si>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</si>
  <si>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</si>
  <si>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</si>
  <si>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</si>
  <si>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</si>
  <si>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</si>
  <si>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</si>
  <si>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</si>
  <si>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</si>
  <si>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</si>
  <si>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</si>
  <si>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</si>
  <si>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</si>
  <si>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</si>
  <si>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</si>
  <si>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</si>
  <si>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</si>
  <si>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</si>
  <si>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</si>
  <si>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</si>
  <si>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</si>
  <si>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</si>
  <si>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</si>
  <si>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</si>
  <si>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</si>
  <si>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</si>
  <si>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</si>
  <si>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</si>
  <si>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</si>
  <si>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</si>
  <si>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</si>
  <si>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</si>
  <si>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</si>
  <si>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</si>
  <si>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</si>
  <si>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</si>
  <si>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</si>
  <si>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</si>
  <si>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</si>
  <si>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</si>
  <si>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</si>
  <si>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</si>
  <si>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</si>
  <si>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</si>
  <si>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</si>
  <si>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</si>
  <si>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</si>
  <si>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</si>
  <si>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</si>
  <si>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</si>
  <si>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</si>
  <si>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</si>
  <si>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</si>
  <si>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</si>
  <si>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</si>
  <si>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</si>
  <si>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</si>
  <si>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</si>
  <si>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</si>
  <si>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</si>
  <si>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</si>
  <si>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</si>
  <si>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</si>
  <si>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</si>
  <si>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</si>
  <si>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</si>
  <si>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</si>
  <si>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</si>
  <si>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</si>
  <si>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</si>
  <si>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</si>
  <si>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</si>
  <si>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</si>
  <si>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</si>
  <si>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</si>
  <si>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</si>
  <si>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</si>
  <si>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</si>
  <si>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</si>
  <si>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</si>
  <si>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</si>
  <si>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</si>
  <si>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</si>
  <si>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</si>
  <si>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</si>
  <si>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</si>
  <si>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</si>
  <si>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</si>
  <si>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</si>
  <si>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</si>
  <si>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</si>
  <si>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</si>
  <si>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</si>
  <si>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</si>
  <si>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</si>
  <si>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</si>
  <si>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</si>
  <si>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</si>
  <si>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</si>
  <si>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</si>
  <si>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</si>
  <si>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</si>
  <si>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</si>
  <si>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</si>
  <si>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</si>
  <si>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</si>
  <si>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</si>
  <si>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</si>
  <si>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</si>
  <si>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</si>
  <si>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</si>
  <si>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</si>
  <si>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</si>
  <si>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</si>
  <si>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</si>
  <si>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</si>
  <si>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</si>
  <si>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</si>
  <si>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</si>
  <si>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</si>
  <si>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</si>
  <si>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</si>
  <si>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</si>
  <si>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</si>
  <si>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</si>
  <si>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</si>
  <si>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</si>
  <si>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</si>
  <si>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</si>
  <si>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</si>
  <si>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</si>
  <si>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</si>
  <si>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</si>
  <si>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</si>
  <si>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</si>
  <si>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</si>
  <si>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</si>
  <si>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</si>
  <si>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</si>
  <si>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</si>
  <si>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</si>
  <si>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</si>
  <si>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</si>
  <si>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</si>
  <si>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</si>
  <si>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</si>
  <si>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</si>
  <si>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</si>
  <si>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</si>
  <si>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</si>
  <si>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</si>
  <si>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</si>
  <si>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</si>
  <si>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</si>
  <si>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</si>
  <si>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</si>
  <si>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</si>
  <si>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</si>
  <si>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</si>
  <si>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</si>
  <si>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</si>
  <si>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</si>
  <si>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</si>
  <si>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</si>
  <si>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</si>
  <si>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</si>
  <si>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</si>
  <si>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</si>
  <si>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</si>
  <si>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</si>
  <si>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</si>
  <si>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</si>
  <si>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</si>
  <si>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</si>
  <si>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</si>
  <si>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</si>
  <si>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</si>
  <si>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</si>
  <si>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</si>
  <si>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</si>
  <si>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</si>
  <si>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</si>
  <si>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</si>
  <si>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</si>
  <si>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</si>
  <si>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</si>
  <si>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</si>
  <si>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</si>
  <si>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</si>
  <si>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</si>
  <si>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</si>
  <si>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</si>
  <si>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</si>
  <si>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</si>
  <si>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</si>
  <si>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</si>
  <si>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</si>
  <si>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</si>
  <si>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</si>
  <si>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</si>
  <si>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</si>
  <si>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</si>
  <si>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</si>
  <si>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</si>
  <si>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</si>
  <si>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</si>
  <si>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</si>
  <si>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</si>
  <si>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</si>
  <si>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</si>
  <si>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</si>
  <si>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</si>
  <si>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</si>
  <si>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</si>
  <si>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</si>
  <si>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</si>
  <si>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</si>
  <si>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</si>
  <si>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</si>
  <si>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</si>
  <si>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</si>
  <si>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</si>
  <si>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</si>
  <si>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</si>
  <si>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</si>
  <si>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</si>
  <si>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</si>
  <si>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</si>
  <si>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</si>
  <si>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</si>
  <si>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</si>
  <si>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</si>
  <si>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</si>
  <si>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</si>
  <si>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</si>
  <si>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</si>
  <si>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</si>
  <si>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</si>
  <si>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</si>
  <si>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</si>
  <si>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</si>
  <si>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</si>
  <si>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</si>
  <si>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</si>
  <si>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</si>
  <si>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</si>
  <si>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</si>
  <si>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</si>
  <si>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</si>
  <si>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</si>
  <si>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</si>
  <si>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</si>
  <si>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</si>
  <si>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</si>
  <si>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</si>
  <si>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</si>
  <si>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</si>
  <si>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</si>
  <si>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</si>
  <si>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</si>
  <si>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</si>
  <si>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</si>
  <si>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</si>
  <si>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</si>
  <si>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</si>
  <si>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</si>
  <si>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</si>
  <si>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</si>
  <si>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</si>
  <si>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</si>
  <si>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</si>
  <si>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</si>
  <si>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</si>
  <si>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</si>
  <si>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</si>
  <si>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</si>
  <si>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</si>
  <si>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</si>
  <si>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</si>
  <si>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</si>
  <si>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</si>
  <si>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</si>
  <si>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</si>
  <si>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</si>
  <si>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</si>
  <si>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</si>
  <si>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</si>
  <si>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</si>
  <si>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</si>
  <si>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</si>
  <si>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</si>
  <si>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</si>
  <si>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</si>
  <si>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</si>
  <si>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</si>
  <si>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</si>
  <si>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</si>
  <si>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</si>
  <si>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</si>
  <si>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</si>
  <si>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</si>
  <si>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</si>
  <si>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</si>
  <si>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</si>
  <si>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</si>
  <si>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</si>
  <si>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</si>
  <si>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</si>
  <si>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</si>
  <si>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</si>
  <si>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</si>
  <si>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</si>
  <si>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</si>
  <si>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</si>
  <si>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</si>
  <si>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</si>
  <si>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</si>
  <si>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</si>
  <si>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</si>
  <si>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</si>
  <si>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</si>
  <si>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</si>
  <si>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</si>
  <si>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</si>
  <si>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</si>
  <si>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</si>
  <si>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</si>
  <si>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</si>
  <si>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</si>
  <si>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</si>
  <si>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</si>
  <si>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</si>
  <si>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</si>
  <si>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</si>
  <si>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</si>
  <si>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</si>
  <si>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</si>
  <si>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</si>
  <si>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</si>
  <si>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</si>
  <si>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</si>
  <si>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</si>
  <si>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</si>
  <si>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</si>
  <si>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</si>
  <si>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</si>
  <si>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</si>
  <si>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</si>
  <si>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</si>
  <si>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</si>
  <si>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</si>
  <si>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</si>
  <si>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</si>
  <si>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</si>
  <si>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</si>
  <si>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</si>
  <si>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</si>
  <si>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</si>
  <si>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</si>
  <si>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</si>
  <si>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</si>
  <si>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</si>
  <si>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</si>
  <si>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</si>
  <si>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</si>
  <si>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</si>
  <si>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</si>
  <si>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</si>
  <si>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</si>
  <si>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</si>
  <si>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</si>
  <si>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</si>
  <si>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</si>
  <si>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</si>
  <si>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</si>
  <si>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</si>
  <si>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</si>
  <si>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</si>
  <si>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</si>
  <si>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</si>
  <si>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</si>
  <si>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</si>
  <si>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</si>
  <si>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</si>
  <si>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</si>
  <si>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</si>
  <si>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</si>
  <si>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</si>
  <si>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</si>
  <si>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</si>
  <si>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</si>
  <si>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</si>
  <si>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</si>
  <si>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</si>
  <si>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</si>
  <si>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</si>
  <si>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</si>
  <si>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</si>
  <si>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</si>
  <si>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</si>
  <si>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</si>
  <si>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</si>
  <si>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</si>
  <si>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</si>
  <si>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</si>
  <si>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</si>
  <si>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</si>
  <si>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</si>
  <si>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</si>
  <si>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</si>
  <si>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</si>
  <si>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</si>
  <si>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</si>
  <si>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</si>
  <si>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</si>
  <si>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</si>
  <si>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</si>
  <si>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</si>
  <si>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</si>
  <si>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</si>
  <si>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</si>
  <si>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</si>
  <si>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</si>
  <si>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</si>
  <si>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</si>
  <si>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</si>
  <si>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</si>
  <si>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</si>
  <si>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</si>
  <si>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</si>
  <si>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</si>
  <si>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</si>
  <si>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</si>
  <si>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</si>
  <si>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</si>
  <si>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</si>
  <si>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</si>
  <si>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</si>
  <si>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</si>
  <si>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</si>
  <si>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</si>
  <si>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</si>
  <si>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</si>
  <si>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</si>
  <si>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</si>
  <si>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</si>
  <si>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</si>
  <si>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</si>
  <si>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</si>
  <si>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</si>
  <si>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</si>
  <si>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</si>
  <si>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</si>
  <si>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</si>
  <si>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</si>
  <si>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</si>
  <si>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</si>
  <si>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</si>
  <si>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</si>
  <si>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</si>
  <si>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</si>
  <si>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</si>
  <si>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</si>
  <si>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</si>
  <si>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</si>
  <si>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</si>
  <si>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</si>
  <si>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</si>
  <si>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</si>
  <si>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</si>
  <si>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</si>
  <si>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</si>
  <si>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</si>
  <si>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</si>
  <si>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</si>
  <si>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</si>
  <si>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</si>
  <si>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</si>
  <si>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</si>
  <si>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</si>
  <si>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</si>
  <si>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</si>
  <si>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</si>
  <si>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</si>
  <si>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</si>
  <si>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</si>
  <si>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</si>
  <si>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</si>
  <si>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</si>
  <si>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</si>
  <si>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</si>
  <si>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</si>
  <si>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</si>
  <si>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</si>
  <si>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</si>
  <si>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</si>
  <si>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</si>
  <si>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</si>
  <si>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</si>
  <si>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</si>
  <si>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</si>
  <si>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</si>
  <si>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</si>
  <si>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</si>
  <si>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</si>
  <si>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</si>
  <si>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</si>
  <si>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</si>
  <si>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</si>
  <si>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</si>
  <si>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</si>
  <si>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</si>
  <si>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</si>
  <si>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</si>
  <si>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</si>
  <si>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</si>
  <si>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</si>
  <si>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</si>
  <si>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</si>
  <si>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</si>
  <si>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</si>
  <si>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</si>
  <si>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</si>
  <si>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</si>
  <si>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</si>
  <si>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</si>
  <si>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</si>
  <si>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</si>
  <si>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</si>
  <si>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</si>
  <si>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</si>
  <si>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</si>
  <si>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</si>
  <si>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</si>
  <si>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</si>
  <si>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</si>
  <si>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</si>
  <si>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</si>
  <si>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</si>
  <si>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</si>
  <si>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</si>
  <si>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</si>
  <si>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</si>
  <si>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</si>
  <si>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</si>
  <si>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</si>
  <si>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</si>
  <si>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</si>
  <si>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</si>
  <si>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</si>
  <si>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</si>
  <si>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</si>
  <si>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</si>
  <si>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</si>
  <si>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</si>
  <si>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</si>
  <si>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</si>
  <si>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</si>
  <si>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</si>
  <si>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</si>
  <si>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</si>
  <si>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</si>
  <si>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</si>
  <si>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</si>
  <si>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</si>
  <si>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</si>
  <si>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</si>
  <si>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</si>
  <si>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</si>
  <si>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</si>
  <si>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</si>
  <si>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</si>
  <si>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</si>
  <si>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</si>
  <si>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</si>
  <si>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</si>
  <si>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</si>
  <si>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</si>
  <si>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</si>
  <si>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</si>
  <si>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</si>
  <si>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</si>
  <si>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</si>
  <si>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</si>
  <si>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</si>
  <si>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</si>
  <si>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</si>
  <si>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</si>
  <si>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</si>
  <si>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</si>
  <si>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</si>
  <si>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</si>
  <si>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</si>
  <si>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</si>
  <si>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</si>
  <si>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</si>
  <si>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</si>
  <si>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</si>
  <si>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</si>
  <si>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</si>
  <si>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</si>
  <si>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</si>
  <si>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</si>
  <si>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</si>
  <si>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</si>
  <si>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</si>
  <si>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</si>
  <si>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</si>
  <si>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</si>
  <si>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</si>
  <si>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</si>
  <si>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</si>
  <si>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</si>
  <si>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</si>
  <si>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</si>
  <si>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</si>
  <si>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</si>
  <si>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</si>
  <si>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</si>
  <si>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</si>
  <si>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</si>
  <si>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</si>
  <si>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</si>
  <si>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</si>
  <si>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</si>
  <si>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</si>
  <si>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</si>
  <si>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</si>
  <si>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</si>
  <si>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</si>
  <si>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</si>
  <si>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</si>
  <si>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</si>
  <si>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</si>
  <si>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</si>
  <si>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</si>
  <si>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</si>
  <si>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</si>
  <si>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</si>
  <si>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</si>
  <si>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</si>
  <si>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</si>
  <si>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</si>
  <si>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</si>
  <si>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</si>
  <si>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</si>
  <si>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</si>
  <si>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</si>
  <si>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</si>
  <si>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</si>
  <si>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</si>
  <si>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</si>
  <si>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</si>
  <si>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</si>
  <si>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</si>
  <si>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</si>
  <si>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</si>
  <si>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</si>
  <si>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</si>
  <si>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</si>
  <si>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</si>
  <si>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</si>
  <si>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</si>
  <si>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</si>
  <si>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</si>
  <si>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</si>
  <si>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</si>
  <si>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</si>
  <si>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</si>
  <si>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</si>
  <si>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</si>
  <si>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</si>
  <si>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</si>
  <si>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</si>
  <si>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</si>
  <si>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</si>
  <si>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</si>
  <si>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</si>
  <si>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</si>
  <si>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</si>
  <si>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</si>
  <si>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</si>
  <si>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</si>
  <si>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</si>
  <si>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</si>
  <si>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</si>
  <si>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</si>
  <si>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</si>
  <si>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</si>
  <si>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</si>
  <si>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</si>
  <si>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</si>
  <si>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</si>
  <si>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</si>
  <si>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</si>
  <si>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</si>
  <si>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</si>
  <si>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</si>
  <si>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</si>
  <si>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</si>
  <si>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</si>
  <si>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</si>
  <si>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</si>
  <si>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</si>
  <si>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</si>
  <si>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</si>
  <si>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</si>
  <si>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</si>
  <si>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</si>
  <si>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</si>
  <si>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</si>
  <si>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</si>
  <si>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</si>
  <si>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</si>
  <si>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</si>
  <si>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</si>
  <si>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</si>
  <si>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</si>
  <si>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</si>
  <si>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</si>
  <si>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</si>
  <si>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</si>
  <si>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</si>
  <si>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</si>
  <si>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</si>
  <si>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</si>
  <si>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</si>
  <si>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</si>
  <si>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</si>
  <si>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</si>
  <si>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</si>
  <si>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</si>
  <si>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</si>
  <si>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</si>
  <si>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</si>
  <si>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</si>
  <si>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</si>
  <si>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</si>
  <si>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</si>
  <si>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</si>
  <si>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</si>
  <si>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</si>
  <si>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</si>
  <si>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</si>
  <si>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</si>
  <si>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</si>
  <si>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</si>
  <si>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</si>
  <si>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</si>
  <si>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</si>
  <si>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</si>
  <si>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</si>
  <si>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</si>
  <si>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</si>
  <si>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</si>
  <si>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</si>
  <si>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</si>
  <si>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</si>
  <si>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</si>
  <si>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</si>
  <si>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</si>
  <si>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</si>
  <si>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</si>
  <si>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</si>
  <si>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</si>
  <si>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</si>
  <si>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</si>
  <si>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</si>
  <si>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</si>
  <si>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</si>
  <si>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</si>
  <si>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</si>
  <si>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</si>
  <si>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</si>
  <si>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</si>
  <si>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</si>
  <si>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</si>
  <si>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</si>
  <si>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</si>
  <si>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</si>
  <si>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</si>
  <si>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</si>
  <si>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</si>
  <si>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</si>
  <si>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</si>
  <si>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</si>
  <si>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</si>
  <si>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</si>
  <si>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</si>
  <si>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</si>
  <si>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</si>
  <si>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</si>
  <si>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</si>
  <si>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</si>
  <si>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</si>
  <si>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</si>
  <si>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</si>
  <si>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</si>
  <si>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</si>
  <si>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</si>
  <si>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</si>
  <si>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</si>
  <si>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</si>
  <si>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</si>
  <si>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</si>
  <si>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</si>
  <si>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</si>
  <si>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</si>
  <si>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</si>
  <si>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</si>
  <si>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</si>
  <si>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</si>
  <si>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</si>
  <si>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</si>
  <si>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</si>
  <si>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</si>
  <si>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</si>
  <si>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</si>
  <si>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</si>
  <si>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</si>
  <si>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</si>
  <si>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</si>
  <si>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</si>
  <si>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</si>
  <si>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</si>
  <si>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</si>
  <si>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</si>
  <si>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</si>
  <si>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</si>
  <si>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</si>
  <si>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</si>
  <si>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</si>
  <si>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</si>
  <si>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</si>
  <si>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</si>
  <si>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</si>
  <si>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</si>
  <si>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</si>
  <si>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</si>
  <si>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</si>
  <si>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</si>
  <si>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</si>
  <si>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</si>
  <si>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</si>
  <si>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</si>
  <si>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</si>
  <si>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</si>
  <si>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</si>
  <si>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</si>
  <si>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</si>
  <si>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</si>
  <si>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</si>
  <si>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</si>
  <si>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</si>
  <si>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</si>
  <si>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</si>
  <si>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</si>
  <si>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</si>
  <si>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</si>
  <si>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</si>
  <si>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</si>
  <si>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</si>
  <si>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</si>
  <si>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</si>
  <si>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</si>
  <si>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</si>
  <si>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</si>
  <si>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</si>
  <si>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</si>
  <si>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</si>
  <si>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</si>
  <si>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</si>
  <si>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</si>
  <si>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</si>
  <si>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</si>
  <si>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</si>
  <si>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</si>
  <si>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</si>
  <si>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</si>
  <si>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</si>
  <si>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</si>
  <si>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</si>
  <si>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</si>
  <si>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</si>
  <si>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</si>
  <si>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</si>
  <si>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</si>
  <si>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</si>
  <si>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</si>
  <si>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</si>
  <si>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</si>
  <si>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</si>
  <si>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</si>
  <si>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</si>
  <si>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</si>
  <si>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</si>
  <si>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</si>
  <si>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</si>
  <si>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</si>
  <si>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</si>
  <si>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</si>
  <si>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</si>
  <si>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</si>
  <si>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</si>
  <si>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</si>
  <si>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</si>
  <si>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</si>
  <si>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</si>
  <si>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</si>
  <si>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</si>
  <si>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</si>
  <si>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</si>
  <si>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</si>
  <si>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</si>
  <si>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</si>
  <si>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</si>
  <si>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</si>
  <si>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</si>
  <si>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</si>
  <si>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</si>
  <si>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</si>
  <si>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</si>
  <si>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</si>
  <si>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</si>
  <si>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</si>
  <si>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</si>
  <si>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</si>
  <si>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</si>
  <si>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</si>
  <si>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</si>
  <si>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</si>
  <si>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</si>
  <si>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</si>
  <si>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</si>
  <si>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</si>
  <si>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</si>
  <si>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</si>
  <si>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</si>
  <si>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</si>
  <si>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</si>
  <si>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</si>
  <si>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</si>
  <si>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</si>
  <si>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</si>
  <si>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</si>
  <si>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</si>
  <si>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</si>
  <si>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</si>
  <si>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</si>
  <si>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</si>
  <si>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</si>
  <si>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</si>
  <si>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</si>
  <si>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</si>
  <si>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</si>
  <si>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</si>
  <si>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</si>
  <si>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</si>
  <si>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</si>
  <si>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</si>
  <si>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</si>
  <si>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</si>
  <si>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</si>
  <si>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</si>
  <si>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</si>
  <si>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</si>
  <si>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</si>
  <si>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</si>
  <si>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</si>
  <si>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</si>
  <si>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</si>
  <si>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</si>
  <si>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</si>
  <si>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</si>
  <si>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</si>
  <si>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</si>
  <si>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</si>
  <si>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</si>
  <si>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</si>
  <si>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</si>
  <si>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</si>
  <si>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</si>
  <si>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</si>
  <si>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</si>
  <si>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</si>
  <si>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</si>
  <si>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</si>
  <si>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</si>
  <si>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</si>
  <si>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</si>
  <si>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</si>
  <si>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</si>
  <si>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</si>
  <si>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</si>
  <si>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</si>
  <si>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</si>
  <si>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</si>
  <si>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</si>
  <si>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</si>
  <si>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</si>
  <si>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</si>
  <si>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</si>
  <si>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</si>
  <si>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</si>
  <si>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</si>
  <si>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</si>
  <si>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</si>
  <si>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</si>
  <si>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</si>
  <si>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</si>
  <si>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</si>
  <si>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</si>
  <si>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</si>
  <si>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</si>
  <si>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</si>
  <si>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</si>
  <si>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</si>
  <si>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</si>
  <si>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</si>
  <si>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</si>
  <si>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</si>
  <si>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</si>
  <si>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</si>
  <si>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</si>
  <si>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</si>
  <si>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</si>
  <si>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</si>
  <si>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</si>
  <si>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</si>
  <si>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</si>
  <si>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</si>
  <si>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</si>
  <si>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</si>
  <si>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</si>
  <si>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</si>
  <si>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</si>
  <si>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</si>
  <si>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</si>
  <si>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</si>
  <si>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</si>
  <si>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</si>
  <si>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</si>
  <si>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</si>
  <si>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</si>
  <si>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</si>
  <si>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</si>
  <si>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</si>
  <si>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</si>
  <si>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</si>
  <si>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</si>
  <si>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</si>
  <si>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</si>
  <si>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</si>
  <si>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</si>
  <si>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</si>
  <si>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</si>
  <si>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</si>
  <si>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</si>
  <si>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</si>
  <si>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</si>
  <si>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</si>
  <si>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</si>
  <si>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</si>
  <si>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</si>
  <si>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</si>
  <si>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</si>
  <si>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</si>
  <si>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</si>
  <si>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</si>
  <si>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</si>
  <si>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</si>
  <si>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</si>
  <si>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</si>
  <si>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</si>
  <si>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</si>
  <si>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</si>
  <si>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</si>
  <si>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</si>
  <si>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</si>
  <si>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</si>
  <si>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</si>
  <si>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</si>
  <si>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</si>
  <si>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</si>
  <si>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</si>
  <si>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</si>
  <si>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</si>
  <si>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</si>
  <si>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</si>
  <si>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</si>
  <si>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</si>
  <si>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</si>
  <si>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</si>
  <si>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</si>
  <si>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</si>
  <si>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</si>
  <si>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</si>
  <si>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</si>
  <si>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</si>
  <si>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</si>
  <si>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</si>
  <si>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</si>
  <si>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</si>
  <si>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</si>
  <si>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</si>
  <si>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</si>
  <si>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</si>
  <si>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</si>
  <si>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</si>
  <si>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</si>
  <si>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</si>
  <si>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</si>
  <si>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</si>
  <si>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</si>
  <si>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</si>
  <si>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</si>
  <si>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</si>
  <si>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</si>
  <si>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</si>
  <si>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</si>
  <si>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</si>
  <si>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</si>
  <si>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</si>
  <si>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</si>
  <si>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</si>
  <si>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</si>
  <si>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</si>
  <si>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</si>
  <si>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</si>
  <si>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</si>
  <si>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</si>
  <si>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</si>
  <si>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</si>
  <si>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</si>
  <si>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</si>
  <si>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</si>
  <si>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</si>
  <si>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</si>
  <si>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</si>
  <si>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</si>
  <si>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</si>
  <si>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</si>
  <si>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</si>
  <si>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</si>
  <si>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</si>
  <si>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</si>
  <si>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</si>
  <si>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</si>
  <si>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</si>
  <si>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</si>
  <si>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</si>
  <si>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</si>
  <si>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</si>
  <si>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</si>
  <si>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</si>
  <si>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</si>
  <si>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</si>
  <si>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</si>
  <si>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</si>
  <si>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</si>
  <si>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</si>
  <si>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</si>
  <si>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</si>
  <si>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</si>
  <si>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</si>
  <si>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</si>
  <si>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</si>
  <si>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</si>
  <si>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</si>
  <si>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</si>
  <si>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</si>
  <si>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</si>
  <si>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</si>
  <si>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</si>
  <si>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</si>
  <si>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</si>
  <si>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</si>
  <si>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</si>
  <si>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</si>
  <si>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</si>
  <si>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</si>
  <si>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</si>
  <si>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</si>
  <si>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</si>
  <si>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</si>
  <si>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</si>
  <si>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</si>
  <si>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</si>
  <si>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</si>
  <si>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</si>
  <si>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</si>
  <si>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</si>
  <si>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</si>
  <si>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</si>
  <si>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</si>
  <si>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</si>
  <si>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</si>
  <si>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</si>
  <si>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</si>
  <si>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</si>
  <si>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</si>
  <si>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</si>
  <si>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</si>
  <si>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</si>
  <si>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</si>
  <si>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</si>
  <si>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</si>
  <si>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</si>
  <si>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</si>
  <si>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</si>
  <si>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</si>
  <si>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</si>
  <si>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</si>
  <si>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</si>
  <si>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</si>
  <si>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</si>
  <si>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</si>
  <si>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</si>
  <si>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</si>
  <si>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</si>
  <si>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</si>
  <si>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</si>
  <si>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</si>
  <si>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</si>
  <si>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</si>
  <si>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</si>
  <si>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</si>
  <si>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</si>
  <si>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</si>
  <si>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</si>
  <si>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</si>
  <si>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</si>
  <si>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</si>
  <si>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</si>
  <si>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</si>
  <si>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</si>
  <si>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</si>
  <si>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</si>
  <si>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</si>
  <si>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</si>
  <si>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</si>
  <si>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</si>
  <si>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</si>
  <si>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</si>
  <si>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</si>
  <si>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</si>
  <si>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</si>
  <si>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</si>
  <si>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</si>
  <si>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</si>
  <si>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</si>
  <si>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</si>
  <si>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</si>
  <si>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</si>
  <si>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</si>
  <si>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</si>
  <si>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</si>
  <si>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</si>
  <si>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</si>
  <si>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</si>
  <si>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</si>
  <si>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</si>
  <si>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</si>
  <si>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</si>
  <si>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</si>
  <si>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</si>
  <si>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</si>
  <si>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</si>
  <si>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</si>
  <si>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</si>
  <si>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</si>
  <si>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</si>
  <si>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</si>
  <si>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</si>
  <si>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</si>
  <si>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</si>
  <si>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</si>
  <si>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</si>
  <si>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</si>
  <si>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</si>
  <si>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</si>
  <si>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</si>
  <si>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</si>
  <si>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</si>
  <si>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</si>
  <si>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</si>
  <si>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</si>
  <si>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</si>
  <si>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</si>
  <si>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</si>
  <si>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</si>
  <si>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</si>
  <si>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</si>
  <si>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</si>
  <si>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</si>
  <si>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</si>
  <si>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</si>
  <si>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</si>
  <si>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</si>
  <si>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</si>
  <si>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</si>
  <si>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</si>
  <si>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</si>
  <si>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</si>
  <si>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</si>
  <si>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</si>
  <si>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</si>
  <si>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</si>
  <si>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</si>
  <si>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</si>
  <si>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</si>
  <si>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</si>
  <si>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</si>
  <si>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</si>
  <si>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</si>
  <si>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</si>
  <si>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</si>
  <si>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</si>
  <si>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</si>
  <si>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</si>
  <si>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</si>
  <si>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</si>
  <si>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</si>
  <si>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</si>
  <si>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</si>
  <si>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</si>
  <si>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</si>
  <si>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</si>
  <si>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</si>
  <si>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</si>
  <si>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</si>
  <si>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</si>
  <si>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</si>
  <si>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</si>
  <si>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</si>
  <si>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</si>
  <si>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</si>
  <si>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</si>
  <si>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</si>
  <si>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</si>
  <si>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</si>
  <si>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</si>
  <si>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</si>
  <si>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</si>
  <si>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</si>
  <si>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</si>
  <si>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</si>
  <si>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</si>
  <si>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</si>
  <si>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</si>
  <si>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</si>
  <si>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</si>
  <si>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</si>
  <si>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</si>
  <si>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</si>
  <si>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</si>
  <si>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</si>
  <si>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</si>
  <si>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</si>
  <si>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</si>
  <si>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</si>
  <si>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</si>
  <si>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</si>
  <si>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</si>
  <si>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</si>
  <si>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</si>
  <si>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</si>
  <si>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</si>
  <si>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</si>
  <si>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</si>
  <si>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</si>
  <si>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</si>
  <si>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</si>
  <si>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</si>
  <si>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</si>
  <si>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</si>
  <si>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</si>
  <si>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</si>
  <si>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</si>
  <si>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</si>
  <si>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</si>
  <si>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</si>
  <si>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</si>
  <si>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</si>
  <si>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</si>
  <si>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</si>
  <si>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</si>
  <si>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</si>
  <si>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</si>
  <si>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</si>
  <si>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</si>
  <si>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</si>
  <si>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</si>
  <si>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</si>
  <si>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</si>
  <si>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</si>
  <si>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</si>
  <si>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</si>
  <si>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</si>
  <si>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</si>
  <si>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</si>
  <si>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</si>
  <si>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</si>
  <si>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</si>
  <si>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</si>
  <si>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</si>
  <si>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</si>
  <si>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</si>
  <si>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</si>
  <si>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</si>
  <si>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</si>
  <si>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</si>
  <si>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</si>
  <si>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</si>
  <si>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</si>
  <si>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</si>
  <si>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</si>
  <si>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</si>
  <si>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</si>
  <si>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</si>
  <si>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</si>
  <si>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</si>
  <si>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</si>
  <si>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</si>
  <si>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</si>
  <si>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</si>
  <si>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</si>
  <si>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</si>
  <si>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</si>
  <si>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</si>
  <si>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</si>
  <si>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</si>
  <si>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</si>
  <si>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</si>
  <si>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</si>
  <si>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</si>
  <si>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</si>
  <si>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</si>
  <si>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</si>
  <si>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</si>
  <si>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</si>
  <si>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</si>
  <si>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</si>
  <si>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</si>
  <si>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</si>
  <si>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</si>
  <si>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</si>
  <si>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</si>
  <si>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</si>
  <si>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</si>
  <si>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</si>
  <si>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</si>
  <si>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</si>
  <si>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</si>
  <si>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</si>
  <si>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</si>
  <si>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</si>
  <si>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</si>
  <si>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</si>
  <si>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</si>
  <si>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</si>
  <si>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</si>
  <si>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</si>
  <si>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</si>
  <si>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</si>
  <si>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</si>
  <si>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</si>
  <si>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</si>
  <si>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</si>
  <si>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</si>
  <si>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</si>
  <si>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</si>
  <si>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</si>
  <si>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</si>
  <si>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</si>
  <si>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</si>
  <si>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</si>
  <si>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</si>
  <si>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</si>
  <si>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</si>
  <si>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</si>
  <si>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</si>
  <si>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</si>
  <si>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</si>
  <si>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</si>
  <si>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</si>
  <si>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</si>
  <si>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</si>
  <si>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</si>
  <si>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</si>
  <si>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</si>
  <si>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</si>
  <si>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</si>
  <si>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</si>
  <si>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</si>
  <si>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</si>
  <si>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</si>
  <si>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</si>
  <si>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</si>
  <si>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</si>
  <si>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</si>
  <si>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</si>
  <si>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</si>
  <si>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</si>
  <si>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</si>
  <si>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</si>
  <si>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</si>
  <si>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</si>
  <si>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</si>
  <si>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</si>
  <si>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</si>
  <si>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</si>
  <si>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</si>
  <si>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</si>
  <si>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</si>
  <si>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</si>
  <si>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</si>
  <si>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</si>
  <si>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</si>
  <si>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</si>
  <si>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</si>
  <si>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</si>
  <si>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</si>
  <si>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</si>
  <si>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</si>
  <si>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</si>
  <si>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</si>
  <si>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</si>
  <si>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</si>
  <si>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</si>
  <si>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</si>
  <si>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</si>
  <si>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</si>
  <si>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</si>
  <si>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</si>
  <si>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</si>
  <si>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</si>
  <si>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</si>
  <si>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</si>
  <si>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</si>
  <si>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</si>
  <si>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</si>
  <si>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</si>
  <si>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</si>
  <si>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</si>
  <si>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</si>
  <si>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</si>
  <si>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</si>
  <si>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</si>
  <si>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</si>
  <si>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</si>
  <si>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</si>
  <si>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</si>
  <si>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</si>
  <si>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</si>
  <si>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</si>
  <si>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</si>
  <si>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</si>
  <si>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</si>
  <si>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</si>
  <si>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</si>
  <si>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</si>
  <si>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</si>
  <si>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</si>
  <si>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</si>
  <si>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</si>
  <si>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</si>
  <si>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</si>
  <si>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</si>
  <si>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</si>
  <si>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</si>
  <si>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</si>
  <si>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</si>
  <si>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</si>
  <si>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</si>
  <si>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</si>
  <si>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</si>
  <si>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</si>
  <si>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</si>
  <si>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</si>
  <si>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</si>
  <si>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</si>
  <si>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</si>
  <si>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</si>
  <si>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</si>
  <si>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</si>
  <si>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</si>
  <si>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</si>
  <si>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</si>
  <si>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</si>
  <si>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</si>
  <si>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</si>
  <si>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</si>
  <si>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</si>
  <si>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</si>
  <si>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</si>
  <si>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</si>
  <si>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</si>
  <si>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</si>
  <si>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</si>
  <si>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</si>
  <si>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</si>
  <si>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</si>
  <si>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</si>
  <si>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</si>
  <si>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</si>
  <si>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</si>
  <si>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</si>
  <si>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</si>
  <si>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</si>
  <si>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</si>
  <si>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</si>
  <si>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</si>
  <si>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</si>
  <si>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</si>
  <si>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</si>
  <si>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</si>
  <si>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</si>
  <si>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</si>
  <si>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</si>
  <si>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</si>
  <si>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</si>
  <si>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</si>
  <si>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</si>
  <si>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</si>
  <si>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</si>
  <si>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</si>
  <si>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</si>
  <si>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</si>
  <si>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</si>
  <si>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</si>
  <si>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</si>
  <si>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</si>
  <si>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</si>
  <si>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</si>
  <si>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</si>
  <si>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</si>
  <si>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</si>
  <si>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</si>
  <si>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</si>
  <si>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</si>
  <si>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</si>
  <si>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</si>
  <si>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</si>
  <si>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</si>
  <si>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</si>
  <si>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</si>
  <si>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</si>
  <si>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</si>
  <si>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</si>
  <si>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</si>
  <si>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</si>
  <si>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</si>
  <si>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</si>
  <si>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</si>
  <si>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</si>
  <si>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</si>
  <si>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</si>
  <si>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</si>
  <si>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</si>
  <si>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</si>
  <si>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</si>
  <si>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</si>
  <si>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</si>
  <si>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</si>
  <si>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</si>
  <si>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</si>
  <si>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</si>
  <si>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</si>
  <si>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</si>
  <si>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</si>
  <si>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</si>
  <si>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</si>
  <si>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</si>
  <si>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</si>
  <si>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</si>
  <si>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</si>
  <si>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</si>
  <si>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</si>
  <si>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</si>
  <si>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</si>
  <si>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</si>
  <si>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</si>
  <si>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</si>
  <si>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</si>
  <si>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</si>
  <si>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</si>
  <si>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</si>
  <si>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</si>
  <si>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</si>
  <si>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</si>
  <si>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</si>
  <si>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</si>
  <si>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</si>
  <si>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</si>
  <si>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</si>
  <si>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</si>
  <si>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</si>
  <si>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</si>
  <si>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</si>
  <si>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</si>
  <si>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</si>
  <si>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</si>
  <si>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</si>
  <si>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</si>
  <si>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</si>
  <si>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</si>
  <si>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</si>
  <si>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</si>
  <si>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</si>
  <si>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</si>
  <si>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</si>
  <si>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</si>
  <si>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</si>
  <si>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</si>
  <si>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</si>
  <si>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</si>
  <si>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</si>
  <si>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</si>
  <si>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</si>
  <si>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</si>
  <si>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</si>
  <si>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</si>
  <si>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</si>
  <si>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</si>
  <si>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</si>
  <si>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</si>
  <si>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</si>
  <si>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</si>
  <si>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</si>
  <si>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</si>
  <si>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</si>
  <si>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</si>
  <si>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</si>
  <si>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</si>
  <si>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</si>
  <si>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</si>
  <si>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</si>
  <si>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</si>
  <si>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</si>
  <si>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</si>
  <si>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</si>
  <si>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</si>
  <si>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</si>
  <si>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</si>
  <si>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</si>
  <si>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</si>
  <si>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</si>
  <si>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</si>
  <si>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</si>
  <si>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</si>
  <si>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</si>
  <si>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</si>
  <si>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</si>
  <si>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</si>
  <si>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</si>
  <si>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</si>
  <si>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</si>
  <si>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</si>
  <si>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</si>
  <si>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</si>
  <si>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</si>
  <si>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</si>
  <si>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</si>
  <si>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</si>
  <si>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</si>
  <si>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</si>
  <si>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</si>
  <si>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</si>
  <si>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</si>
  <si>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</si>
  <si>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</si>
  <si>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</si>
  <si>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</si>
  <si>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</si>
  <si>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</si>
  <si>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</si>
  <si>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</si>
  <si>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</si>
  <si>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</si>
  <si>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</si>
  <si>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</si>
  <si>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</si>
  <si>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</si>
  <si>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</si>
  <si>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</si>
  <si>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</si>
  <si>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</si>
  <si>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</si>
  <si>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</si>
  <si>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</si>
  <si>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</si>
  <si>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</si>
  <si>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</si>
  <si>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</si>
  <si>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</si>
  <si>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</si>
  <si>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</si>
  <si>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</si>
  <si>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</si>
  <si>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</si>
  <si>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</si>
  <si>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</si>
  <si>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</si>
  <si>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</si>
  <si>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</si>
  <si>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</si>
  <si>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</si>
  <si>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</si>
  <si>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</si>
  <si>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</si>
  <si>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</si>
  <si>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</si>
  <si>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</si>
  <si>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</si>
  <si>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</si>
  <si>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</si>
  <si>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</si>
  <si>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</si>
  <si>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</si>
  <si>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</si>
  <si>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</si>
  <si>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</si>
  <si>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</si>
  <si>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</si>
  <si>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</si>
  <si>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</si>
  <si>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</si>
  <si>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</si>
  <si>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</si>
  <si>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</si>
  <si>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</si>
  <si>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</si>
  <si>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</si>
  <si>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</si>
  <si>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</si>
  <si>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</si>
  <si>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</si>
  <si>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</si>
  <si>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</si>
  <si>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</si>
  <si>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</si>
  <si>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</si>
  <si>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</si>
  <si>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</si>
  <si>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</si>
  <si>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</si>
  <si>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</si>
  <si>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</si>
  <si>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</si>
  <si>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</si>
  <si>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</si>
  <si>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</si>
  <si>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</si>
  <si>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</si>
  <si>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</si>
  <si>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</si>
  <si>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</si>
  <si>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</si>
  <si>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</si>
  <si>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</si>
  <si>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</si>
  <si>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</si>
  <si>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</si>
  <si>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</si>
  <si>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</si>
  <si>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</si>
  <si>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</si>
  <si>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</si>
  <si>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</si>
  <si>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</si>
  <si>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</si>
  <si>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</si>
  <si>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</si>
  <si>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</si>
  <si>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</si>
  <si>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</si>
  <si>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</si>
  <si>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</si>
  <si>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</si>
  <si>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</si>
  <si>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</si>
  <si>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</si>
  <si>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</si>
  <si>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</si>
  <si>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</si>
  <si>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</si>
  <si>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</si>
  <si>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</si>
  <si>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</si>
  <si>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</si>
  <si>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</si>
  <si>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</si>
  <si>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</si>
  <si>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</si>
  <si>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</si>
  <si>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</si>
  <si>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</si>
  <si>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</si>
  <si>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</si>
  <si>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</si>
  <si>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</si>
  <si>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</si>
  <si>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</si>
  <si>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</si>
  <si>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</si>
  <si>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</si>
  <si>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</si>
  <si>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</si>
  <si>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</si>
  <si>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</si>
  <si>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</si>
  <si>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</si>
  <si>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</si>
  <si>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</si>
  <si>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</si>
  <si>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</si>
  <si>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</si>
  <si>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</si>
  <si>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</si>
  <si>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</si>
  <si>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</si>
  <si>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</si>
  <si>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</si>
  <si>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</si>
  <si>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</si>
  <si>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</si>
  <si>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</si>
  <si>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</si>
  <si>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</si>
  <si>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</si>
  <si>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</si>
  <si>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</si>
  <si>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</si>
  <si>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</si>
  <si>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</si>
  <si>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</si>
  <si>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</si>
  <si>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</si>
  <si>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</si>
  <si>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</si>
  <si>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</si>
  <si>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</si>
  <si>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</si>
  <si>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</si>
  <si>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</si>
  <si>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</si>
  <si>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</si>
  <si>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</si>
  <si>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</si>
  <si>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</si>
  <si>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</si>
  <si>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</si>
  <si>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</si>
  <si>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</si>
  <si>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</si>
  <si>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</si>
  <si>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</si>
  <si>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</si>
  <si>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</si>
  <si>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</si>
  <si>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</si>
  <si>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</si>
  <si>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</si>
  <si>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</si>
  <si>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</si>
  <si>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</si>
  <si>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</si>
  <si>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</si>
  <si>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</si>
  <si>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</si>
  <si>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</si>
  <si>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</si>
  <si>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</si>
  <si>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</si>
  <si>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</si>
  <si>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</si>
  <si>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</si>
  <si>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</si>
  <si>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</si>
  <si>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</si>
  <si>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</si>
  <si>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</si>
  <si>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</si>
  <si>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</si>
  <si>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</si>
  <si>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</si>
  <si>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</si>
  <si>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</si>
  <si>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</si>
  <si>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</si>
  <si>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</si>
  <si>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</si>
  <si>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</si>
  <si>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</si>
  <si>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</si>
  <si>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</si>
  <si>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</si>
  <si>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</si>
  <si>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</si>
  <si>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</si>
  <si>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</si>
  <si>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</si>
  <si>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</si>
  <si>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</si>
  <si>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</si>
  <si>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</si>
  <si>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</si>
  <si>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</si>
  <si>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</si>
  <si>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</si>
  <si>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</si>
  <si>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</si>
  <si>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</si>
  <si>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</si>
  <si>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</si>
  <si>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</si>
  <si>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</si>
  <si>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</si>
  <si>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</si>
  <si>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</si>
  <si>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</si>
  <si>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</si>
  <si>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</si>
  <si>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</si>
  <si>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</si>
  <si>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</si>
  <si>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</si>
  <si>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</si>
  <si>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</si>
  <si>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</si>
  <si>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</si>
  <si>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</si>
  <si>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</si>
  <si>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</si>
  <si>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</si>
  <si>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</si>
  <si>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</si>
  <si>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</si>
  <si>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</si>
  <si>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</si>
  <si>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</si>
  <si>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</si>
  <si>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</si>
  <si>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</si>
  <si>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</si>
  <si>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</si>
  <si>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</si>
  <si>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</si>
  <si>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</si>
  <si>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</si>
  <si>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</si>
  <si>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</si>
  <si>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</si>
  <si>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</si>
  <si>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</si>
  <si>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</si>
  <si>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</si>
  <si>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</si>
  <si>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</si>
  <si>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</si>
  <si>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</si>
  <si>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</si>
  <si>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</si>
  <si>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</si>
  <si>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</si>
  <si>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</si>
  <si>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</si>
  <si>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</si>
  <si>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</si>
  <si>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</si>
  <si>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</si>
  <si>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</si>
  <si>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</si>
  <si>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</si>
  <si>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</si>
  <si>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</si>
  <si>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</si>
  <si>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</si>
  <si>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</si>
  <si>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</si>
  <si>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</si>
  <si>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</si>
  <si>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</si>
  <si>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</si>
  <si>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</si>
  <si>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</si>
  <si>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</si>
  <si>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</si>
  <si>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</si>
  <si>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</si>
  <si>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</si>
  <si>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</si>
  <si>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</si>
  <si>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</si>
  <si>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</si>
  <si>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</si>
  <si>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</si>
  <si>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</si>
  <si>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</si>
  <si>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</si>
  <si>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</si>
  <si>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</si>
  <si>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</si>
  <si>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</si>
  <si>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</si>
  <si>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</si>
  <si>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</si>
  <si>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</si>
  <si>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</si>
  <si>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</si>
  <si>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</si>
  <si>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</si>
  <si>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</si>
  <si>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</si>
  <si>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</si>
  <si>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</si>
  <si>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</si>
  <si>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</si>
  <si>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</si>
  <si>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</si>
  <si>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</si>
  <si>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</si>
  <si>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</si>
  <si>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</si>
  <si>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</si>
  <si>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</si>
  <si>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</si>
  <si>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</si>
  <si>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</si>
  <si>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</si>
  <si>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</si>
  <si>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</si>
  <si>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</si>
  <si>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</si>
  <si>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</si>
  <si>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</si>
  <si>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</si>
  <si>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</si>
  <si>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</si>
  <si>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</si>
  <si>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</si>
  <si>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</si>
  <si>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</si>
  <si>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</si>
  <si>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</si>
  <si>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</si>
  <si>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</si>
  <si>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</si>
  <si>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</si>
  <si>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</si>
  <si>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</si>
  <si>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</si>
  <si>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</si>
  <si>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</si>
  <si>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</si>
  <si>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</si>
  <si>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</si>
  <si>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</si>
  <si>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</si>
  <si>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</si>
  <si>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</si>
  <si>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</si>
  <si>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</si>
  <si>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</si>
  <si>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</si>
  <si>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</si>
  <si>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</si>
  <si>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</si>
  <si>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</si>
  <si>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</si>
  <si>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</si>
  <si>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</si>
  <si>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</si>
  <si>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</si>
  <si>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</si>
  <si>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</si>
  <si>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</si>
  <si>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</si>
  <si>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</si>
  <si>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</si>
  <si>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</si>
  <si>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</si>
  <si>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</si>
  <si>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</si>
  <si>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</si>
  <si>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</si>
  <si>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</si>
  <si>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</si>
  <si>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</si>
  <si>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</si>
  <si>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</si>
  <si>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</si>
  <si>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</si>
  <si>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</si>
  <si>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</si>
  <si>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</si>
  <si>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</si>
  <si>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</si>
  <si>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</si>
  <si>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</si>
  <si>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</si>
  <si>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</si>
  <si>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</si>
  <si>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</si>
  <si>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</si>
  <si>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</si>
  <si>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</si>
  <si>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</si>
  <si>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</si>
  <si>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</si>
  <si>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</si>
  <si>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</si>
  <si>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</si>
  <si>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</si>
  <si>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</si>
  <si>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</si>
  <si>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</si>
  <si>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</si>
  <si>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</si>
  <si>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</si>
  <si>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</si>
  <si>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</si>
  <si>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</si>
  <si>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</si>
  <si>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</si>
  <si>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</si>
  <si>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</si>
  <si>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</si>
  <si>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</si>
  <si>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</si>
  <si>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</si>
  <si>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</si>
  <si>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</si>
  <si>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</si>
  <si>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</si>
  <si>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</si>
  <si>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</si>
  <si>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</si>
  <si>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</si>
  <si>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</si>
  <si>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</si>
  <si>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</si>
  <si>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</si>
  <si>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</si>
  <si>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</si>
  <si>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</si>
  <si>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</si>
  <si>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</si>
  <si>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</si>
  <si>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</si>
  <si>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</si>
  <si>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</si>
  <si>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</si>
  <si>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</si>
  <si>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</si>
  <si>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</si>
  <si>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</si>
  <si>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</si>
  <si>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</si>
  <si>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</si>
  <si>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</si>
  <si>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</si>
  <si>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</si>
  <si>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</si>
  <si>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</si>
  <si>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</si>
  <si>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</si>
  <si>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</si>
  <si>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</si>
  <si>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</si>
  <si>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</si>
  <si>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</si>
  <si>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</si>
  <si>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</si>
  <si>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</si>
  <si>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</si>
  <si>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</si>
  <si>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</si>
  <si>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</si>
  <si>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</si>
  <si>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</si>
  <si>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</si>
  <si>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</si>
  <si>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</si>
  <si>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</si>
  <si>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</si>
  <si>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</si>
  <si>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</si>
  <si>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</si>
  <si>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</si>
  <si>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</si>
  <si>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</si>
  <si>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</si>
  <si>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</si>
  <si>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</si>
  <si>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</si>
  <si>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</si>
  <si>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</si>
  <si>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</si>
  <si>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</si>
  <si>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</si>
  <si>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</si>
  <si>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</si>
  <si>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</si>
  <si>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</si>
  <si>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</si>
  <si>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</si>
  <si>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</si>
  <si>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</si>
  <si>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</si>
  <si>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</si>
  <si>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</si>
  <si>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</si>
  <si>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</si>
  <si>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</si>
  <si>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</si>
  <si>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</si>
  <si>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</si>
  <si>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</si>
  <si>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</si>
  <si>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</si>
  <si>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</si>
  <si>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</si>
  <si>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</si>
  <si>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</si>
  <si>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</si>
  <si>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</si>
  <si>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</si>
  <si>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</si>
  <si>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</si>
  <si>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</si>
  <si>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</si>
  <si>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</si>
  <si>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</si>
  <si>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</si>
  <si>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</si>
  <si>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</si>
  <si>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</si>
  <si>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</si>
  <si>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</si>
  <si>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</si>
  <si>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</si>
  <si>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</si>
  <si>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</si>
  <si>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</si>
  <si>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</si>
  <si>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</si>
  <si>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</si>
  <si>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</si>
  <si>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</si>
  <si>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</si>
  <si>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</si>
  <si>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</si>
  <si>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</si>
  <si>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</si>
  <si>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</si>
  <si>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</si>
  <si>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</si>
  <si>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</si>
  <si>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</si>
  <si>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</si>
  <si>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</si>
  <si>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</si>
  <si>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</si>
  <si>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</si>
  <si>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</si>
  <si>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</si>
  <si>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</si>
  <si>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</si>
  <si>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</si>
  <si>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</si>
  <si>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</si>
  <si>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</si>
  <si>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</si>
  <si>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</si>
  <si>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</si>
  <si>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</si>
  <si>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</si>
  <si>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</si>
  <si>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</si>
  <si>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</si>
  <si>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</si>
  <si>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</si>
  <si>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</si>
  <si>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</si>
  <si>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</si>
  <si>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</si>
  <si>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</si>
  <si>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</si>
  <si>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</si>
  <si>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</si>
  <si>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</si>
  <si>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</si>
  <si>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</si>
  <si>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</si>
  <si>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</si>
  <si>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</si>
  <si>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</si>
  <si>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</si>
  <si>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</si>
  <si>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</si>
  <si>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</si>
  <si>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</si>
  <si>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</si>
  <si>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</si>
  <si>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</si>
  <si>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</si>
  <si>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</si>
  <si>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</si>
  <si>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</si>
  <si>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</si>
  <si>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</si>
  <si>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</si>
  <si>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</si>
  <si>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</si>
  <si>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</si>
  <si>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</si>
  <si>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</si>
  <si>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</si>
  <si>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</si>
  <si>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</si>
  <si>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</si>
  <si>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</si>
  <si>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</si>
  <si>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</si>
  <si>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</si>
  <si>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</si>
  <si>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</si>
  <si>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</si>
  <si>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</si>
  <si>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</si>
  <si>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</si>
  <si>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</si>
  <si>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</si>
  <si>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</si>
  <si>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</si>
  <si>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</si>
  <si>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</si>
  <si>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</si>
  <si>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</si>
  <si>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</si>
  <si>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</si>
  <si>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</si>
  <si>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</si>
  <si>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</si>
  <si>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</si>
  <si>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</si>
  <si>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</si>
  <si>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</si>
  <si>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</si>
  <si>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</si>
  <si>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</si>
  <si>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</si>
  <si>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</si>
  <si>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</si>
  <si>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</si>
  <si>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</si>
  <si>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</si>
  <si>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</si>
  <si>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</si>
  <si>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</si>
  <si>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</si>
  <si>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</si>
  <si>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</si>
  <si>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</si>
  <si>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</si>
  <si>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</si>
  <si>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</si>
  <si>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</si>
  <si>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</si>
  <si>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</si>
  <si>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</si>
  <si>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</si>
  <si>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</si>
  <si>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</si>
  <si>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</si>
  <si>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</si>
  <si>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</si>
  <si>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</si>
  <si>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</si>
  <si>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</si>
  <si>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</si>
  <si>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</si>
  <si>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</si>
  <si>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</si>
  <si>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</si>
  <si>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</si>
  <si>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</si>
  <si>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</si>
  <si>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</si>
  <si>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</si>
  <si>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</si>
  <si>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</si>
  <si>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</si>
  <si>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</si>
  <si>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</si>
  <si>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</si>
  <si>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</si>
  <si>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</si>
  <si>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</si>
  <si>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</si>
  <si>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</si>
  <si>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</si>
  <si>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</si>
  <si>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</si>
  <si>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</si>
  <si>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</si>
  <si>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</si>
  <si>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</si>
  <si>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</si>
  <si>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</si>
  <si>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</si>
  <si>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</si>
  <si>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</si>
  <si>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</si>
  <si>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</si>
  <si>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</si>
  <si>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</si>
  <si>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</si>
  <si>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</si>
  <si>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</si>
  <si>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</si>
  <si>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</si>
  <si>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</si>
  <si>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</si>
  <si>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</si>
  <si>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</si>
  <si>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</si>
  <si>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</si>
  <si>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</si>
  <si>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</si>
  <si>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</si>
  <si>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</si>
  <si>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</si>
  <si>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</si>
  <si>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</si>
  <si>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</si>
  <si>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</si>
  <si>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</si>
  <si>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</si>
  <si>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</si>
  <si>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</si>
  <si>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</si>
  <si>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</si>
  <si>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</si>
  <si>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</si>
  <si>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</si>
  <si>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</si>
  <si>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</si>
  <si>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</si>
  <si>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</si>
  <si>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</si>
  <si>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</si>
  <si>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</si>
  <si>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</si>
  <si>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</si>
  <si>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</si>
  <si>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</si>
  <si>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</si>
  <si>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</si>
  <si>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</si>
  <si>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</si>
  <si>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</si>
  <si>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</si>
  <si>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</si>
  <si>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</si>
  <si>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</si>
  <si>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</si>
  <si>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</si>
  <si>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</si>
  <si>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</si>
  <si>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</si>
  <si>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</si>
  <si>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</si>
  <si>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</si>
  <si>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</si>
  <si>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</si>
  <si>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</si>
  <si>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</si>
  <si>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</si>
  <si>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</si>
  <si>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</si>
  <si>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</si>
  <si>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</si>
  <si>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</si>
  <si>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</si>
  <si>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</si>
  <si>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</si>
  <si>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</si>
  <si>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</si>
  <si>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</si>
  <si>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</si>
  <si>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</si>
  <si>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</si>
  <si>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</si>
  <si>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</si>
  <si>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</si>
  <si>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</si>
  <si>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</si>
  <si>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</si>
  <si>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</si>
  <si>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</si>
  <si>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</si>
  <si>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</si>
  <si>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</si>
  <si>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</si>
  <si>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</si>
  <si>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</si>
  <si>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</si>
  <si>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</si>
  <si>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</si>
  <si>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</si>
  <si>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</si>
  <si>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</si>
  <si>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</si>
  <si>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</si>
  <si>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</si>
  <si>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</si>
  <si>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</si>
  <si>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</si>
  <si>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</si>
  <si>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</si>
  <si>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</si>
  <si>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</si>
  <si>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</si>
  <si>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</si>
  <si>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</si>
  <si>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</si>
  <si>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</si>
  <si>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</si>
  <si>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</si>
  <si>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</si>
  <si>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</si>
  <si>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</si>
  <si>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</si>
  <si>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</si>
  <si>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</si>
  <si>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</si>
  <si>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</si>
  <si>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</si>
  <si>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</si>
  <si>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</si>
  <si>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</si>
  <si>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</si>
  <si>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</si>
  <si>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</si>
  <si>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</si>
  <si>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</si>
  <si>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</si>
  <si>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</si>
  <si>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</si>
  <si>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</si>
  <si>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</si>
  <si>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</si>
  <si>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</si>
  <si>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</si>
  <si>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</si>
  <si>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</si>
  <si>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</si>
  <si>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</si>
  <si>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</si>
  <si>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</si>
  <si>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</si>
  <si>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</si>
  <si>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</si>
  <si>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</si>
  <si>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</si>
  <si>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</si>
  <si>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</si>
  <si>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</si>
  <si>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</si>
  <si>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</si>
  <si>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</si>
  <si>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</si>
  <si>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</si>
  <si>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</si>
  <si>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</si>
  <si>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</si>
  <si>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</si>
  <si>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</si>
  <si>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</si>
  <si>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</si>
  <si>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</si>
  <si>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</si>
  <si>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</si>
  <si>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</si>
  <si>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</si>
  <si>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</si>
  <si>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</si>
  <si>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</si>
  <si>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</si>
  <si>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</si>
  <si>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</si>
  <si>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</si>
  <si>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</si>
  <si>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</si>
  <si>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</si>
  <si>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</si>
  <si>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</si>
  <si>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</si>
  <si>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</si>
  <si>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</si>
  <si>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</si>
  <si>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</si>
  <si>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</si>
  <si>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</si>
  <si>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</si>
  <si>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</si>
  <si>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</si>
  <si>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</si>
  <si>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</si>
  <si>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</si>
  <si>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</si>
  <si>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</si>
  <si>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</si>
  <si>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</si>
  <si>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</si>
  <si>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</si>
  <si>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</si>
  <si>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</si>
  <si>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</si>
  <si>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</si>
  <si>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</si>
  <si>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</si>
  <si>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</si>
  <si>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</si>
  <si>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</si>
  <si>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</si>
  <si>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</si>
  <si>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</si>
  <si>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</si>
  <si>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</si>
  <si>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</si>
  <si>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</si>
  <si>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</si>
  <si>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</si>
  <si>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</si>
  <si>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</si>
  <si>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</si>
  <si>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</si>
  <si>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</si>
  <si>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</si>
  <si>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</si>
  <si>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</si>
  <si>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</si>
  <si>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</si>
  <si>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</si>
  <si>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</si>
  <si>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</si>
  <si>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</si>
  <si>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</si>
  <si>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</si>
  <si>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</si>
  <si>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</si>
  <si>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</si>
  <si>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</si>
  <si>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</si>
  <si>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</si>
  <si>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</si>
  <si>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</si>
  <si>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</si>
  <si>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</si>
  <si>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</si>
  <si>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</si>
  <si>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</si>
  <si>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</si>
  <si>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</si>
  <si>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</si>
  <si>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</si>
  <si>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</si>
  <si>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</si>
  <si>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</si>
  <si>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</si>
  <si>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</si>
  <si>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</si>
  <si>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</si>
  <si>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</si>
  <si>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</si>
  <si>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</si>
  <si>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</si>
  <si>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</si>
  <si>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</si>
  <si>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</si>
  <si>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</si>
  <si>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</si>
  <si>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</si>
  <si>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</si>
  <si>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</si>
  <si>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</si>
  <si>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</si>
  <si>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</si>
  <si>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</si>
  <si>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</si>
  <si>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</si>
  <si>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</si>
  <si>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</si>
  <si>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</si>
  <si>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</si>
  <si>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</si>
  <si>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</si>
  <si>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</si>
  <si>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</si>
  <si>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</si>
  <si>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</si>
  <si>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</si>
  <si>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</si>
  <si>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</si>
  <si>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</si>
  <si>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</si>
  <si>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</si>
  <si>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</si>
  <si>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</si>
  <si>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</si>
  <si>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</si>
  <si>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</si>
  <si>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</si>
  <si>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</si>
  <si>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</si>
  <si>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</si>
  <si>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</si>
  <si>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</si>
  <si>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</si>
  <si>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</si>
  <si>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</si>
  <si>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</si>
  <si>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</si>
  <si>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</si>
  <si>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</si>
  <si>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</si>
  <si>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</si>
  <si>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</si>
  <si>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</si>
  <si>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</si>
  <si>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</si>
  <si>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</si>
  <si>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</si>
  <si>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</si>
  <si>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</si>
  <si>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</si>
  <si>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</si>
  <si>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</si>
  <si>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</si>
  <si>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</si>
  <si>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</si>
  <si>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</si>
  <si>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</si>
  <si>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</si>
  <si>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</si>
  <si>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</si>
  <si>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</si>
  <si>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</si>
  <si>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</si>
  <si>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</si>
  <si>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</si>
  <si>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</si>
  <si>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</si>
  <si>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</si>
  <si>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</si>
  <si>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</si>
  <si>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</si>
  <si>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</si>
  <si>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</si>
  <si>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</si>
  <si>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</si>
  <si>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</si>
  <si>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</si>
  <si>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</si>
  <si>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</si>
  <si>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</si>
  <si>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</si>
  <si>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</si>
  <si>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</si>
  <si>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</si>
  <si>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</si>
  <si>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</si>
  <si>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</si>
  <si>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</si>
  <si>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</si>
  <si>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</si>
  <si>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</si>
  <si>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</si>
  <si>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</si>
  <si>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</si>
  <si>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</si>
  <si>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</si>
  <si>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</si>
  <si>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</si>
  <si>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</si>
  <si>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</si>
  <si>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</si>
  <si>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</si>
  <si>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</si>
  <si>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</si>
  <si>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</si>
  <si>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</si>
  <si>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</si>
  <si>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</si>
  <si>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</si>
  <si>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</si>
  <si>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</si>
  <si>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</si>
  <si>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</si>
  <si>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</si>
  <si>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</si>
  <si>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</si>
  <si>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</si>
  <si>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</si>
  <si>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</si>
  <si>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</si>
  <si>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</si>
  <si>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</si>
  <si>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</si>
  <si>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</si>
  <si>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</si>
  <si>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</si>
  <si>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</si>
  <si>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</si>
  <si>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</si>
  <si>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</si>
  <si>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</si>
  <si>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</si>
  <si>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</si>
  <si>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</si>
  <si>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</si>
  <si>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</si>
  <si>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</si>
  <si>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</si>
  <si>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</si>
  <si>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</si>
  <si>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</si>
  <si>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</si>
  <si>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</si>
  <si>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</si>
  <si>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</si>
  <si>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</si>
  <si>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</si>
  <si>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</si>
  <si>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</si>
  <si>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</si>
  <si>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</si>
  <si>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</si>
  <si>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</si>
  <si>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</si>
  <si>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</si>
  <si>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</si>
  <si>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</si>
  <si>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</si>
  <si>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</si>
  <si>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</si>
  <si>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</si>
  <si>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</si>
  <si>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</si>
  <si>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</si>
  <si>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</si>
  <si>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</si>
  <si>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</si>
  <si>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</si>
  <si>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</si>
  <si>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</si>
  <si>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</si>
  <si>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</si>
  <si>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</si>
  <si>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</si>
  <si>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</si>
  <si>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</si>
  <si>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</si>
  <si>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</si>
  <si>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</si>
  <si>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</si>
  <si>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</si>
  <si>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</si>
  <si>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</si>
  <si>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</si>
  <si>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</si>
  <si>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</si>
  <si>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</si>
  <si>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</si>
  <si>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</si>
  <si>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</si>
  <si>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</si>
  <si>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</si>
  <si>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</si>
  <si>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</si>
  <si>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</si>
  <si>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</si>
  <si>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</si>
  <si>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</si>
  <si>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</si>
  <si>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</si>
  <si>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</si>
  <si>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</si>
  <si>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</si>
  <si>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</si>
  <si>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</si>
  <si>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</si>
  <si>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</si>
  <si>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</si>
  <si>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</si>
  <si>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</si>
  <si>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</si>
  <si>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</si>
  <si>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</si>
  <si>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</si>
  <si>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</si>
  <si>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</si>
  <si>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</si>
  <si>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</si>
  <si>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</si>
  <si>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</si>
  <si>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</si>
  <si>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</si>
  <si>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</si>
  <si>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</si>
  <si>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</si>
  <si>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</si>
  <si>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</si>
  <si>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</si>
  <si>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</si>
  <si>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</si>
  <si>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</si>
  <si>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</si>
  <si>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</si>
  <si>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</si>
  <si>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</si>
  <si>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</si>
  <si>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</si>
  <si>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</si>
  <si>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</si>
  <si>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</si>
  <si>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</si>
  <si>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</si>
  <si>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</si>
  <si>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</si>
  <si>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</si>
  <si>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</si>
  <si>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</si>
  <si>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</si>
  <si>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</si>
  <si>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</si>
  <si>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</si>
  <si>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</si>
  <si>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</si>
  <si>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</si>
  <si>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</si>
  <si>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</si>
  <si>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</si>
  <si>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</si>
  <si>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</si>
  <si>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</si>
  <si>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</si>
  <si>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</si>
  <si>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</si>
  <si>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</si>
  <si>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</si>
  <si>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</si>
  <si>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</si>
  <si>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</si>
  <si>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</si>
  <si>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</si>
  <si>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</si>
  <si>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</si>
  <si>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</si>
  <si>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</si>
  <si>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</si>
  <si>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</si>
  <si>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</si>
  <si>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</si>
  <si>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</si>
  <si>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</si>
  <si>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</si>
  <si>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</si>
  <si>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</si>
  <si>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</si>
  <si>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</si>
  <si>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</si>
  <si>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</si>
  <si>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</si>
  <si>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</si>
  <si>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</si>
  <si>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</si>
  <si>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</si>
  <si>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</si>
  <si>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</si>
  <si>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</si>
  <si>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</si>
  <si>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</si>
  <si>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</si>
  <si>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</si>
  <si>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</si>
  <si>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</si>
  <si>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</si>
  <si>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</si>
  <si>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</si>
  <si>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</si>
  <si>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</si>
  <si>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</si>
  <si>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</si>
  <si>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</si>
  <si>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</si>
  <si>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</si>
  <si>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</si>
  <si>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</si>
  <si>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</si>
  <si>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</si>
  <si>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</si>
  <si>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</si>
  <si>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</si>
  <si>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</si>
  <si>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</si>
  <si>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</si>
  <si>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</si>
  <si>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</si>
  <si>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</si>
  <si>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</si>
  <si>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</si>
  <si>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</si>
  <si>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</si>
  <si>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</si>
  <si>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</si>
  <si>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</si>
  <si>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</si>
  <si>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</si>
  <si>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</si>
  <si>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</si>
  <si>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</si>
  <si>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</si>
  <si>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</si>
  <si>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</si>
  <si>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</si>
  <si>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</si>
  <si>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</si>
  <si>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</si>
  <si>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</si>
  <si>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</si>
  <si>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</si>
  <si>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</si>
  <si>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</si>
  <si>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</si>
  <si>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</si>
  <si>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</si>
  <si>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</si>
  <si>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</si>
  <si>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</si>
  <si>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</si>
  <si>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</si>
  <si>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</si>
  <si>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</si>
  <si>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</si>
  <si>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</si>
  <si>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</si>
  <si>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</si>
  <si>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</si>
  <si>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</si>
  <si>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</si>
  <si>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</si>
  <si>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</si>
  <si>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</si>
  <si>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</si>
  <si>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</si>
  <si>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</si>
  <si>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</si>
  <si>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</si>
  <si>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</si>
  <si>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</si>
  <si>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</si>
  <si>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</si>
  <si>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</si>
  <si>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</si>
  <si>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</si>
  <si>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</si>
  <si>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</si>
  <si>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</si>
  <si>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</si>
  <si>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</si>
  <si>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</si>
  <si>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</si>
  <si>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</si>
  <si>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</si>
  <si>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</si>
  <si>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</si>
  <si>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</si>
  <si>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</si>
  <si>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</si>
  <si>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</si>
  <si>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</si>
  <si>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</si>
  <si>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</si>
  <si>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</si>
  <si>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</si>
  <si>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</si>
  <si>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</si>
  <si>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</si>
  <si>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</si>
  <si>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</si>
  <si>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</si>
  <si>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</si>
  <si>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</si>
  <si>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</si>
  <si>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</si>
  <si>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</si>
  <si>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</si>
  <si>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</si>
  <si>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</si>
  <si>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</si>
  <si>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</si>
  <si>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</si>
  <si>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</si>
  <si>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</si>
  <si>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</si>
  <si>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</si>
  <si>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</si>
  <si>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</si>
  <si>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</si>
  <si>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</si>
  <si>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</si>
  <si>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</si>
  <si>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</si>
  <si>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</si>
  <si>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</si>
  <si>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</si>
  <si>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</si>
  <si>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</si>
  <si>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</si>
  <si>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</si>
  <si>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</si>
  <si>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</si>
  <si>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</si>
  <si>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</si>
  <si>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</si>
  <si>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</si>
  <si>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</si>
  <si>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</si>
  <si>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</si>
  <si>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</si>
  <si>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</si>
  <si>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</si>
  <si>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</si>
  <si>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</si>
  <si>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</si>
  <si>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</si>
  <si>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</si>
  <si>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</si>
  <si>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</si>
  <si>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</si>
  <si>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</si>
  <si>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</si>
  <si>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</si>
  <si>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</si>
  <si>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</si>
  <si>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</si>
  <si>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</si>
  <si>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</si>
  <si>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</si>
  <si>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</si>
  <si>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</si>
  <si>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</si>
  <si>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</si>
  <si>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</si>
  <si>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</si>
  <si>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</si>
  <si>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</si>
  <si>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</si>
  <si>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</si>
  <si>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</si>
  <si>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</si>
  <si>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</si>
  <si>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</si>
  <si>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</si>
  <si>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</si>
  <si>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</si>
  <si>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</si>
  <si>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</si>
  <si>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</si>
  <si>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</si>
  <si>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</si>
  <si>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</si>
  <si>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</si>
  <si>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</si>
  <si>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</si>
  <si>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</si>
  <si>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</si>
  <si>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</si>
  <si>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</si>
  <si>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</si>
  <si>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</si>
  <si>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</si>
  <si>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</si>
  <si>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</si>
  <si>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</si>
  <si>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</si>
  <si>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</si>
  <si>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</si>
  <si>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</si>
  <si>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</si>
  <si>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</si>
  <si>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</si>
  <si>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</si>
  <si>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</si>
  <si>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</si>
  <si>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</si>
  <si>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</si>
  <si>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</si>
  <si>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</si>
  <si>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</si>
  <si>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</si>
  <si>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</si>
  <si>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</si>
  <si>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</si>
  <si>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</si>
  <si>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</si>
  <si>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</si>
  <si>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</si>
  <si>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</si>
  <si>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</si>
  <si>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</si>
  <si>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</si>
  <si>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</si>
  <si>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</si>
  <si>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</si>
  <si>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</si>
  <si>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</si>
  <si>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</si>
  <si>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</si>
  <si>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</si>
  <si>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</si>
  <si>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</si>
  <si>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</si>
  <si>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</si>
  <si>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</si>
  <si>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</si>
  <si>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</si>
  <si>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</si>
  <si>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</si>
  <si>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</si>
  <si>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</si>
  <si>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</si>
  <si>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</si>
  <si>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</si>
  <si>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</si>
  <si>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</si>
  <si>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</si>
  <si>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</si>
  <si>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</si>
  <si>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</si>
  <si>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</si>
  <si>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</si>
  <si>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</si>
  <si>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</si>
  <si>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</si>
  <si>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</si>
  <si>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</si>
  <si>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</si>
  <si>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</si>
  <si>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</si>
  <si>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</si>
  <si>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</si>
  <si>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</si>
  <si>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</si>
  <si>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</si>
  <si>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</si>
  <si>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</si>
  <si>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</si>
  <si>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</si>
  <si>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</si>
  <si>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</si>
  <si>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</si>
  <si>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</si>
  <si>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</si>
  <si>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</si>
  <si>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</si>
  <si>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</si>
  <si>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</si>
  <si>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</si>
  <si>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</si>
  <si>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</si>
  <si>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</si>
  <si>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</si>
  <si>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</si>
  <si>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</si>
  <si>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</si>
  <si>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</si>
  <si>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</si>
  <si>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</si>
  <si>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</si>
  <si>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</si>
  <si>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</si>
  <si>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</si>
  <si>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</si>
  <si>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</si>
  <si>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</si>
  <si>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</si>
  <si>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</si>
  <si>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</si>
  <si>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</si>
  <si>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</si>
  <si>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</si>
  <si>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</si>
  <si>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</si>
  <si>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</si>
  <si>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</si>
  <si>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</si>
  <si>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</si>
  <si>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</si>
  <si>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</si>
  <si>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</si>
  <si>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</si>
  <si>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</si>
  <si>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</si>
  <si>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</si>
  <si>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</si>
  <si>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</si>
  <si>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</si>
  <si>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</si>
  <si>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</si>
  <si>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</si>
  <si>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</si>
  <si>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</si>
  <si>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</si>
  <si>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</si>
  <si>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</si>
  <si>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</si>
  <si>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</si>
  <si>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</si>
  <si>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</si>
  <si>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</si>
  <si>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</si>
  <si>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</si>
  <si>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</si>
  <si>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</si>
  <si>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</si>
  <si>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</si>
  <si>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</si>
  <si>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</si>
  <si>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</si>
  <si>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</si>
  <si>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</si>
  <si>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</si>
  <si>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</si>
  <si>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</si>
  <si>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</si>
  <si>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</si>
  <si>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</si>
  <si>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</si>
  <si>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</si>
  <si>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</si>
  <si>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</si>
  <si>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</si>
  <si>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</si>
  <si>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</si>
  <si>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</si>
  <si>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</si>
  <si>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</si>
  <si>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</si>
  <si>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</si>
  <si>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</si>
  <si>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</si>
  <si>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</si>
  <si>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</si>
  <si>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</si>
  <si>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</si>
  <si>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</si>
  <si>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</si>
  <si>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</si>
  <si>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</si>
  <si>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</si>
  <si>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</si>
  <si>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</si>
  <si>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</si>
  <si>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</si>
  <si>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</si>
  <si>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</si>
  <si>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</si>
  <si>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</si>
  <si>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</si>
  <si>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</si>
  <si>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</si>
  <si>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</si>
  <si>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</si>
  <si>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</si>
  <si>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</si>
  <si>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</si>
  <si>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</si>
  <si>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</si>
  <si>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</si>
  <si>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</si>
  <si>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</si>
  <si>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</si>
  <si>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</si>
  <si>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</si>
  <si>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</si>
  <si>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</si>
  <si>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</si>
  <si>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</si>
  <si>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</si>
  <si>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</si>
  <si>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</si>
  <si>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</si>
  <si>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</si>
  <si>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</si>
  <si>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</si>
  <si>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</si>
  <si>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</si>
  <si>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</si>
  <si>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</si>
  <si>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</si>
  <si>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</si>
  <si>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</si>
  <si>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</si>
  <si>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</si>
  <si>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</si>
  <si>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</si>
  <si>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</si>
  <si>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</si>
  <si>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</si>
  <si>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</si>
  <si>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</si>
  <si>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</si>
  <si>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</si>
  <si>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</si>
  <si>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</si>
  <si>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</si>
  <si>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</si>
  <si>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</si>
  <si>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</si>
  <si>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</si>
  <si>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</si>
  <si>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</si>
  <si>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</si>
  <si>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</si>
  <si>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</si>
  <si>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</si>
  <si>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</si>
  <si>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</si>
  <si>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</si>
  <si>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</si>
  <si>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</si>
  <si>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</si>
  <si>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</si>
  <si>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</si>
  <si>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</si>
  <si>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</si>
  <si>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</si>
  <si>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</si>
  <si>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</si>
  <si>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</si>
  <si>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</si>
  <si>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</si>
  <si>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</si>
  <si>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</si>
  <si>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</si>
  <si>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</si>
  <si>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</si>
  <si>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</si>
  <si>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</si>
  <si>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</si>
  <si>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</si>
  <si>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</si>
  <si>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</si>
  <si>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</si>
  <si>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</si>
  <si>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</si>
  <si>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</si>
  <si>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</si>
  <si>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</si>
  <si>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</si>
  <si>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</si>
  <si>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</si>
  <si>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</si>
  <si>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</si>
  <si>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</si>
  <si>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</si>
  <si>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</si>
  <si>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</si>
  <si>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</si>
  <si>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</si>
  <si>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</si>
  <si>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</si>
  <si>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</si>
  <si>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</si>
  <si>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</si>
  <si>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</si>
  <si>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</si>
  <si>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</si>
  <si>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</si>
  <si>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</si>
  <si>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</si>
  <si>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</si>
  <si>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</si>
  <si>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</si>
  <si>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</si>
  <si>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</si>
  <si>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</si>
  <si>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</si>
  <si>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</si>
  <si>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</si>
  <si>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</si>
  <si>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</si>
  <si>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</si>
  <si>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</si>
  <si>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</si>
  <si>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</si>
  <si>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</si>
  <si>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</si>
  <si>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</si>
  <si>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</si>
  <si>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</si>
  <si>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</si>
  <si>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</si>
  <si>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</si>
  <si>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</si>
  <si>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</si>
  <si>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</si>
  <si>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</si>
  <si>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</si>
  <si>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</si>
  <si>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</si>
  <si>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</si>
  <si>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</si>
  <si>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</si>
  <si>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</si>
  <si>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</si>
  <si>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</si>
  <si>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</si>
  <si>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</si>
  <si>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</si>
  <si>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</si>
  <si>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</si>
  <si>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</si>
  <si>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</si>
  <si>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</si>
  <si>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</si>
  <si>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</si>
  <si>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</si>
  <si>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</si>
  <si>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</si>
  <si>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</si>
  <si>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</si>
  <si>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</si>
  <si>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</si>
  <si>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</si>
  <si>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</si>
  <si>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</si>
  <si>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</si>
  <si>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</si>
  <si>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</si>
  <si>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</si>
  <si>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</si>
  <si>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</si>
  <si>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</si>
  <si>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</si>
  <si>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</si>
  <si>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</si>
  <si>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</si>
  <si>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</si>
  <si>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</si>
  <si>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</si>
  <si>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</si>
  <si>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</si>
  <si>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</si>
  <si>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</si>
  <si>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</si>
  <si>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</si>
  <si>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</si>
  <si>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</si>
  <si>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</si>
  <si>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</si>
  <si>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</si>
  <si>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</si>
  <si>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</si>
  <si>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</si>
  <si>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</si>
  <si>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</si>
  <si>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</si>
  <si>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</si>
  <si>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</si>
  <si>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</si>
  <si>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</si>
  <si>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</si>
  <si>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</si>
  <si>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</si>
  <si>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</si>
  <si>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</si>
  <si>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</si>
  <si>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</si>
  <si>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</si>
  <si>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</si>
  <si>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</si>
  <si>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</si>
  <si>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</si>
  <si>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</si>
  <si>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</si>
  <si>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</si>
  <si>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</si>
  <si>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</si>
  <si>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</si>
  <si>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</si>
  <si>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</si>
  <si>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</si>
  <si>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</si>
  <si>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</si>
  <si>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</si>
  <si>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</si>
  <si>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</si>
  <si>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</si>
  <si>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</si>
  <si>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</si>
  <si>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</si>
  <si>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</si>
  <si>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</si>
  <si>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</si>
  <si>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</si>
  <si>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</si>
  <si>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</si>
  <si>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</si>
  <si>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</si>
  <si>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</si>
  <si>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</si>
  <si>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</si>
  <si>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</si>
  <si>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</si>
  <si>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</si>
  <si>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</si>
  <si>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</si>
  <si>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</si>
  <si>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</si>
  <si>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</si>
  <si>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</si>
  <si>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</si>
  <si>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</si>
  <si>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</si>
  <si>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</si>
  <si>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</si>
  <si>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</si>
  <si>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</si>
  <si>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</si>
  <si>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</si>
  <si>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</si>
  <si>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</si>
  <si>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</si>
  <si>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</si>
  <si>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</si>
  <si>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</si>
  <si>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</si>
  <si>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</si>
  <si>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</si>
  <si>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</si>
  <si>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</si>
  <si>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</si>
  <si>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</si>
  <si>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</si>
  <si>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</si>
  <si>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</si>
  <si>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</si>
  <si>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</si>
  <si>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</si>
  <si>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</si>
  <si>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</si>
  <si>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</si>
  <si>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</si>
  <si>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</si>
  <si>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</si>
  <si>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</si>
  <si>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</si>
  <si>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</si>
  <si>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</si>
  <si>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</si>
  <si>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</si>
  <si>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</si>
  <si>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</si>
  <si>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</si>
  <si>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</si>
  <si>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</si>
  <si>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</si>
  <si>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</si>
  <si>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</si>
  <si>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</si>
  <si>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</si>
  <si>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</si>
  <si>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</si>
  <si>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</si>
  <si>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</si>
  <si>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</si>
  <si>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</si>
  <si>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</si>
  <si>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</si>
  <si>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</si>
  <si>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</si>
  <si>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</si>
  <si>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</si>
  <si>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</si>
  <si>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</si>
  <si>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</si>
  <si>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</si>
  <si>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</si>
  <si>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</si>
  <si>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</si>
  <si>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</si>
  <si>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</si>
  <si>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</si>
  <si>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</si>
  <si>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</si>
  <si>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</si>
  <si>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</si>
  <si>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</si>
  <si>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</si>
  <si>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</si>
  <si>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</si>
  <si>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</si>
  <si>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</si>
  <si>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</si>
  <si>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</si>
  <si>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</si>
  <si>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</si>
  <si>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</si>
  <si>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</si>
  <si>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</si>
  <si>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</si>
  <si>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</si>
  <si>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</si>
  <si>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</si>
  <si>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</si>
  <si>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</si>
  <si>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</si>
  <si>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</si>
  <si>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</si>
  <si>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</si>
  <si>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</si>
  <si>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</si>
  <si>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</si>
  <si>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</si>
  <si>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</si>
  <si>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</si>
  <si>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</si>
  <si>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</si>
  <si>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</si>
  <si>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</si>
  <si>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</si>
  <si>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</si>
  <si>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</si>
  <si>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</si>
  <si>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</si>
  <si>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</si>
  <si>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</si>
  <si>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</si>
  <si>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</si>
  <si>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</si>
  <si>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</si>
  <si>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</si>
  <si>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</si>
  <si>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</si>
  <si>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</si>
  <si>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</si>
  <si>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</si>
  <si>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</si>
  <si>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</si>
  <si>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</si>
  <si>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</si>
  <si>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</si>
  <si>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</si>
  <si>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</si>
  <si>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</si>
  <si>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</si>
  <si>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</si>
  <si>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</si>
  <si>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</si>
  <si>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</si>
  <si>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</si>
  <si>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</si>
  <si>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</si>
  <si>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</si>
  <si>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</si>
  <si>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</si>
  <si>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</si>
  <si>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</si>
  <si>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</si>
  <si>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</si>
  <si>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</si>
  <si>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</si>
  <si>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</si>
  <si>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</si>
  <si>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</si>
  <si>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</si>
  <si>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</si>
  <si>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</si>
  <si>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</si>
  <si>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</si>
  <si>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</si>
  <si>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</si>
  <si>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</si>
  <si>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</si>
  <si>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</si>
  <si>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</si>
  <si>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</si>
  <si>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</si>
  <si>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</si>
  <si>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</si>
  <si>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</si>
  <si>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</si>
  <si>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</si>
  <si>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</si>
  <si>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</si>
  <si>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</si>
  <si>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</si>
  <si>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</si>
  <si>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</si>
  <si>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</si>
  <si>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</si>
  <si>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</si>
  <si>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</si>
  <si>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</si>
  <si>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</si>
  <si>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</si>
  <si>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</si>
  <si>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</si>
  <si>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</si>
  <si>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</si>
  <si>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</si>
  <si>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</si>
  <si>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</si>
  <si>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</si>
  <si>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</si>
  <si>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</si>
  <si>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</si>
  <si>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</si>
  <si>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</si>
  <si>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</si>
  <si>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</si>
  <si>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</si>
  <si>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</si>
  <si>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</si>
  <si>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</si>
  <si>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</si>
  <si>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</si>
  <si>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</si>
  <si>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</si>
  <si>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</si>
  <si>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</si>
  <si>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</si>
  <si>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</si>
  <si>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</si>
  <si>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</si>
  <si>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</si>
  <si>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</si>
  <si>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</si>
  <si>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</si>
  <si>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</si>
  <si>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</si>
  <si>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</si>
  <si>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</si>
  <si>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</si>
  <si>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</si>
  <si>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</si>
  <si>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</si>
  <si>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</si>
  <si>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</si>
  <si>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</si>
  <si>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</si>
  <si>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</si>
  <si>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</si>
  <si>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</si>
  <si>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</si>
  <si>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</si>
  <si>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</si>
  <si>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</si>
  <si>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</si>
  <si>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</si>
  <si>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</si>
  <si>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</si>
  <si>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</si>
  <si>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</si>
  <si>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</si>
  <si>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</si>
  <si>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</si>
  <si>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</si>
  <si>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</si>
  <si>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</si>
  <si>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</si>
  <si>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</si>
  <si>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</si>
  <si>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</si>
  <si>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</si>
  <si>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</si>
  <si>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</si>
  <si>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</si>
  <si>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</si>
  <si>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</si>
  <si>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</si>
  <si>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</si>
  <si>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</si>
  <si>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</si>
  <si>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</si>
  <si>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</si>
  <si>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</si>
  <si>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</si>
  <si>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</si>
  <si>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</si>
  <si>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</si>
  <si>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</si>
  <si>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</si>
  <si>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</si>
  <si>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</si>
  <si>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</si>
  <si>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</si>
  <si>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</si>
  <si>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</si>
  <si>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</si>
  <si>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</si>
  <si>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</si>
  <si>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</si>
  <si>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</si>
  <si>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</si>
  <si>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</si>
  <si>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</si>
  <si>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</si>
  <si>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</si>
  <si>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</si>
  <si>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</si>
  <si>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</si>
  <si>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</si>
  <si>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</si>
  <si>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</si>
  <si>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</si>
  <si>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</si>
  <si>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</si>
  <si>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</si>
  <si>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</si>
  <si>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</si>
  <si>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</si>
  <si>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</si>
  <si>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</si>
  <si>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</si>
  <si>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</si>
  <si>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</si>
  <si>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</si>
  <si>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</si>
  <si>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</si>
  <si>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</si>
  <si>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</si>
  <si>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</si>
  <si>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</si>
  <si>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</si>
  <si>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</si>
  <si>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</si>
  <si>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</si>
  <si>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</si>
  <si>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</si>
  <si>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</si>
  <si>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</si>
  <si>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</si>
  <si>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</si>
  <si>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</si>
  <si>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</si>
  <si>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</si>
  <si>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</si>
  <si>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</si>
  <si>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</si>
  <si>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</si>
  <si>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</si>
  <si>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</si>
  <si>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</si>
  <si>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</si>
  <si>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</si>
  <si>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</si>
  <si>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</si>
  <si>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</si>
  <si>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</si>
  <si>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</si>
  <si>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</si>
  <si>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</si>
  <si>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</si>
  <si>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</si>
  <si>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</si>
  <si>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</si>
  <si>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</si>
  <si>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</si>
  <si>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</si>
  <si>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</si>
  <si>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</si>
  <si>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</si>
  <si>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</si>
  <si>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</si>
  <si>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</si>
  <si>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</si>
  <si>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</si>
  <si>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</si>
  <si>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</si>
  <si>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</si>
  <si>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</si>
  <si>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</si>
  <si>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</si>
  <si>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</si>
  <si>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</si>
  <si>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</si>
  <si>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</si>
  <si>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</si>
  <si>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</si>
  <si>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</si>
  <si>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</si>
  <si>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</si>
  <si>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</si>
  <si>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</si>
  <si>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</si>
  <si>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</si>
  <si>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</si>
  <si>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</si>
  <si>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</si>
  <si>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</si>
  <si>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</si>
  <si>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</si>
  <si>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</si>
  <si>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</si>
  <si>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</si>
  <si>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</si>
  <si>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</si>
  <si>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</si>
  <si>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</si>
  <si>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</si>
  <si>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</si>
  <si>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</si>
  <si>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</si>
  <si>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</si>
  <si>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</si>
  <si>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</si>
  <si>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</si>
  <si>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</si>
  <si>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</si>
  <si>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</si>
  <si>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</si>
  <si>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</si>
  <si>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</si>
  <si>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</si>
  <si>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</si>
  <si>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</si>
  <si>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</si>
  <si>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</si>
  <si>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</si>
  <si>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</si>
  <si>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</si>
  <si>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</si>
  <si>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</si>
  <si>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</si>
  <si>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</si>
  <si>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</si>
  <si>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</si>
  <si>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</si>
  <si>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</si>
  <si>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</si>
  <si>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</si>
  <si>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</si>
  <si>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</si>
  <si>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</si>
  <si>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</si>
  <si>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</si>
  <si>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</si>
  <si>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</si>
  <si>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</si>
  <si>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</si>
  <si>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</si>
  <si>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</si>
  <si>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</si>
  <si>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</si>
  <si>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</si>
  <si>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</si>
  <si>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</si>
  <si>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</si>
  <si>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</si>
  <si>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</si>
  <si>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</si>
  <si>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</si>
  <si>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</si>
  <si>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</si>
  <si>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</si>
  <si>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</si>
  <si>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</si>
  <si>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</si>
  <si>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</si>
  <si>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</si>
  <si>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</si>
  <si>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</si>
  <si>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</si>
  <si>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</si>
  <si>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</si>
  <si>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</si>
  <si>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</si>
  <si>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</si>
  <si>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</si>
  <si>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</si>
  <si>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</si>
  <si>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</si>
  <si>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</si>
  <si>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</si>
  <si>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</si>
  <si>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</si>
  <si>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</si>
  <si>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</si>
  <si>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</si>
  <si>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</si>
  <si>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</si>
  <si>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</si>
  <si>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</si>
  <si>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</si>
  <si>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</si>
  <si>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</si>
  <si>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</si>
  <si>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</si>
  <si>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</si>
  <si>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</si>
  <si>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</si>
  <si>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</si>
  <si>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</si>
  <si>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</si>
  <si>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</si>
  <si>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</si>
  <si>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</si>
  <si>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</si>
  <si>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</si>
  <si>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</si>
  <si>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</si>
  <si>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</si>
  <si>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</si>
  <si>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</si>
  <si>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</si>
  <si>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</si>
  <si>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</si>
  <si>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</si>
  <si>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</si>
  <si>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</si>
  <si>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</si>
  <si>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</si>
  <si>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</si>
  <si>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</si>
  <si>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</si>
  <si>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</si>
  <si>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</si>
  <si>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</si>
  <si>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</si>
  <si>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</si>
  <si>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</si>
  <si>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</si>
  <si>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</si>
  <si>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</si>
  <si>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</si>
  <si>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</si>
  <si>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</si>
  <si>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</si>
  <si>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</si>
  <si>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</si>
  <si>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</si>
  <si>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</si>
  <si>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</si>
  <si>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</si>
  <si>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</si>
  <si>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</si>
  <si>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</si>
  <si>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</si>
  <si>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</si>
  <si>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</si>
  <si>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</si>
  <si>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</si>
  <si>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</si>
  <si>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</si>
  <si>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</si>
  <si>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</si>
  <si>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</si>
  <si>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</si>
  <si>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</si>
  <si>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</si>
  <si>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</si>
  <si>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</si>
  <si>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</si>
  <si>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</si>
  <si>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</si>
  <si>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</si>
  <si>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</si>
  <si>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</si>
  <si>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</si>
  <si>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</si>
  <si>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</si>
  <si>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</si>
  <si>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</si>
  <si>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</si>
  <si>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</si>
  <si>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</si>
  <si>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</si>
  <si>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</si>
  <si>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</si>
  <si>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</si>
  <si>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</si>
  <si>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</si>
  <si>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</si>
  <si>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</si>
  <si>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</si>
  <si>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</si>
  <si>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</si>
  <si>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</si>
  <si>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</si>
  <si>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</si>
  <si>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</si>
  <si>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</si>
  <si>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</si>
  <si>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</si>
  <si>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</si>
  <si>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</si>
  <si>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</si>
  <si>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</si>
  <si>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</si>
  <si>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</si>
  <si>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</si>
  <si>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</si>
  <si>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</si>
  <si>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</si>
  <si>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</si>
  <si>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</si>
  <si>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</si>
  <si>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</si>
  <si>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</si>
  <si>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</si>
  <si>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</si>
  <si>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</si>
  <si>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</si>
  <si>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</si>
  <si>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</si>
  <si>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</si>
  <si>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</si>
  <si>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</si>
  <si>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</si>
  <si>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</si>
  <si>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</si>
  <si>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</si>
  <si>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</si>
  <si>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</si>
  <si>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</si>
  <si>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</si>
  <si>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</si>
  <si>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</si>
  <si>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</si>
  <si>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</si>
  <si>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</si>
  <si>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</si>
  <si>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</si>
  <si>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</si>
  <si>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</si>
  <si>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</si>
  <si>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</si>
  <si>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</si>
  <si>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</si>
  <si>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</si>
  <si>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</si>
  <si>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</si>
  <si>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</si>
  <si>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</si>
  <si>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</si>
  <si>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</si>
  <si>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</si>
  <si>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</si>
  <si>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</si>
  <si>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</si>
  <si>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</si>
  <si>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</si>
  <si>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</si>
  <si>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</si>
  <si>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</si>
  <si>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</si>
  <si>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</si>
  <si>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</si>
  <si>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</si>
  <si>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</si>
  <si>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</si>
  <si>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</si>
  <si>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</si>
  <si>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</si>
  <si>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</si>
  <si>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</si>
  <si>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</si>
  <si>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</si>
  <si>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</si>
  <si>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</si>
  <si>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</si>
  <si>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</si>
  <si>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</si>
  <si>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</si>
  <si>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</si>
  <si>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</si>
  <si>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</si>
  <si>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</si>
  <si>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</si>
  <si>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</si>
  <si>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</si>
  <si>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</si>
  <si>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</si>
  <si>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</si>
  <si>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</si>
  <si>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</si>
  <si>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</si>
  <si>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</si>
  <si>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</si>
  <si>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</si>
  <si>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</si>
  <si>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</si>
  <si>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</si>
  <si>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</si>
  <si>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</si>
  <si>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</si>
  <si>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</si>
  <si>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</si>
  <si>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</si>
  <si>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</si>
  <si>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</si>
  <si>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</si>
  <si>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</si>
  <si>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</si>
  <si>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</si>
  <si>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</si>
  <si>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</si>
  <si>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</si>
  <si>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</si>
  <si>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</si>
  <si>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</si>
  <si>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</si>
  <si>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</si>
  <si>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</si>
  <si>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</si>
  <si>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</si>
  <si>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</si>
  <si>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</si>
  <si>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</si>
  <si>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</si>
  <si>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</si>
  <si>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</si>
  <si>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</si>
  <si>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</si>
  <si>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</si>
  <si>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</si>
  <si>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</si>
  <si>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</si>
  <si>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</si>
  <si>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</si>
  <si>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</si>
  <si>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</si>
  <si>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</si>
  <si>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</si>
  <si>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</si>
  <si>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</si>
  <si>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</si>
  <si>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</si>
  <si>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</si>
  <si>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</si>
  <si>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</si>
  <si>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</si>
  <si>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</si>
  <si>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</si>
  <si>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</si>
  <si>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</si>
  <si>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</si>
  <si>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</si>
  <si>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</si>
  <si>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</si>
  <si>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</si>
  <si>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</si>
  <si>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</si>
  <si>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</si>
  <si>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</si>
  <si>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</si>
  <si>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</si>
  <si>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</si>
  <si>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</si>
  <si>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</si>
  <si>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</si>
  <si>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</si>
  <si>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</si>
  <si>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</si>
  <si>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</si>
  <si>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</si>
  <si>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</si>
  <si>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</si>
  <si>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</si>
  <si>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</si>
  <si>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</si>
  <si>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</si>
  <si>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</si>
  <si>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</si>
  <si>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</si>
  <si>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</si>
  <si>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</si>
  <si>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</si>
  <si>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</si>
  <si>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</si>
  <si>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</si>
  <si>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</si>
  <si>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</si>
  <si>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</si>
  <si>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</si>
  <si>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</si>
  <si>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</si>
  <si>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</si>
  <si>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</si>
  <si>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</si>
  <si>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</si>
  <si>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</si>
  <si>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</si>
  <si>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</si>
  <si>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</si>
  <si>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</si>
  <si>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</si>
  <si>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</si>
  <si>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</si>
  <si>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</si>
  <si>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</si>
  <si>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</si>
  <si>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</si>
  <si>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</si>
  <si>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</si>
  <si>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</si>
  <si>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</si>
  <si>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</si>
  <si>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</si>
  <si>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</si>
  <si>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</si>
  <si>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</si>
  <si>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</si>
  <si>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</si>
  <si>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</si>
  <si>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</si>
  <si>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</si>
  <si>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</si>
  <si>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</si>
  <si>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</si>
  <si>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</si>
  <si>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</si>
  <si>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</si>
  <si>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</si>
  <si>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</si>
  <si>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</si>
  <si>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</si>
  <si>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</si>
  <si>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</si>
  <si>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</si>
  <si>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</si>
  <si>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</si>
  <si>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</si>
  <si>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</si>
  <si>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</si>
  <si>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</si>
  <si>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</si>
  <si>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</si>
  <si>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</si>
  <si>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</si>
  <si>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</si>
  <si>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</si>
  <si>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</si>
  <si>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</si>
  <si>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</si>
  <si>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</si>
  <si>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</si>
  <si>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</si>
  <si>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</si>
  <si>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</si>
  <si>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</si>
  <si>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</si>
  <si>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</si>
  <si>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</si>
  <si>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</si>
  <si>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</si>
  <si>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</si>
  <si>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</si>
  <si>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</si>
  <si>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</si>
  <si>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</si>
  <si>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</si>
  <si>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</si>
  <si>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</si>
  <si>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</si>
  <si>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</si>
  <si>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</si>
  <si>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</si>
  <si>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</si>
  <si>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</si>
  <si>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</si>
  <si>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</si>
  <si>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</si>
  <si>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</si>
  <si>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</si>
  <si>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</si>
  <si>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</si>
  <si>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</si>
  <si>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</si>
  <si>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</si>
  <si>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</si>
  <si>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</si>
  <si>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</si>
  <si>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</si>
  <si>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</si>
  <si>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</si>
  <si>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</si>
  <si>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</si>
  <si>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</si>
  <si>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</si>
  <si>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</si>
  <si>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</si>
  <si>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</si>
  <si>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</si>
  <si>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</si>
  <si>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</si>
  <si>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</si>
  <si>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</si>
  <si>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</si>
  <si>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</si>
  <si>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</si>
  <si>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</si>
  <si>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</si>
  <si>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</si>
  <si>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</si>
  <si>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</si>
  <si>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</si>
  <si>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</si>
  <si>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</si>
  <si>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</si>
  <si>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</si>
  <si>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</si>
  <si>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</si>
  <si>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</si>
  <si>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</si>
  <si>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</si>
  <si>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</si>
  <si>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</si>
  <si>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</si>
  <si>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</si>
  <si>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</si>
  <si>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</si>
  <si>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</si>
  <si>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</si>
  <si>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</si>
  <si>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</si>
  <si>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</si>
  <si>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</si>
  <si>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</si>
  <si>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</si>
  <si>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</si>
  <si>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</si>
  <si>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</si>
  <si>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</si>
  <si>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</si>
  <si>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</si>
  <si>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</si>
  <si>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</si>
  <si>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</si>
  <si>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</si>
  <si>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</si>
  <si>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</si>
  <si>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</si>
  <si>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</si>
  <si>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</si>
  <si>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</si>
  <si>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</si>
  <si>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</si>
  <si>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</si>
  <si>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</si>
  <si>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</si>
  <si>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</si>
  <si>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</si>
  <si>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</si>
  <si>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</si>
  <si>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</si>
  <si>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</si>
  <si>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</si>
  <si>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</si>
  <si>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</si>
  <si>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</si>
  <si>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</si>
  <si>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</si>
  <si>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</si>
  <si>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</si>
  <si>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</si>
  <si>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</si>
  <si>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</si>
  <si>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</si>
  <si>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</si>
  <si>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</si>
  <si>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</si>
  <si>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</si>
  <si>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</si>
  <si>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</si>
  <si>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</si>
  <si>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</si>
  <si>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</si>
  <si>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</si>
  <si>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</si>
  <si>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</si>
  <si>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</si>
  <si>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</si>
  <si>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</si>
  <si>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</si>
  <si>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</si>
  <si>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</si>
  <si>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</si>
  <si>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</si>
  <si>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</si>
  <si>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</si>
  <si>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</si>
  <si>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</si>
  <si>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</si>
  <si>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</si>
  <si>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</si>
  <si>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</si>
  <si>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</si>
  <si>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</si>
  <si>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</si>
  <si>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</si>
  <si>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</si>
  <si>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</si>
  <si>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</si>
  <si>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</si>
  <si>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</si>
  <si>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</si>
  <si>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</si>
  <si>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</si>
  <si>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</si>
  <si>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</si>
  <si>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</si>
  <si>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</si>
  <si>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</si>
  <si>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</si>
  <si>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</si>
  <si>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</si>
  <si>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</si>
  <si>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</si>
  <si>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</si>
  <si>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</si>
  <si>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</si>
  <si>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</si>
  <si>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</si>
  <si>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</si>
  <si>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</si>
  <si>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</si>
  <si>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</si>
  <si>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</si>
  <si>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</si>
  <si>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</si>
  <si>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</si>
  <si>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</si>
  <si>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</si>
  <si>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</si>
  <si>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</si>
  <si>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</si>
  <si>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</si>
  <si>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</si>
  <si>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</si>
  <si>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</si>
  <si>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</si>
  <si>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</si>
  <si>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</si>
  <si>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</si>
  <si>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</si>
  <si>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</si>
  <si>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</si>
  <si>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</si>
  <si>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</si>
  <si>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</si>
  <si>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</si>
  <si>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</si>
  <si>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</si>
  <si>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</si>
  <si>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</si>
  <si>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</si>
  <si>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</si>
  <si>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</si>
  <si>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</si>
  <si>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</si>
  <si>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</si>
  <si>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</si>
  <si>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</si>
  <si>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</si>
  <si>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</si>
  <si>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</si>
  <si>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</si>
  <si>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</si>
  <si>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</si>
  <si>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</si>
  <si>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</si>
  <si>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</si>
  <si>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</si>
  <si>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</si>
  <si>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</si>
  <si>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</si>
  <si>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</si>
  <si>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</si>
  <si>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</si>
  <si>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</si>
  <si>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</si>
  <si>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</si>
  <si>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</si>
  <si>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</si>
  <si>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</si>
  <si>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</si>
  <si>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</si>
  <si>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</si>
  <si>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</si>
  <si>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</si>
  <si>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</si>
  <si>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</si>
  <si>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</si>
  <si>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</si>
  <si>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</si>
  <si>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</si>
  <si>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</si>
  <si>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</si>
  <si>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</si>
  <si>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</si>
  <si>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</si>
  <si>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</si>
  <si>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</si>
  <si>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</si>
  <si>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</si>
  <si>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</si>
  <si>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</si>
  <si>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</si>
  <si>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</si>
  <si>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</si>
  <si>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</si>
  <si>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</si>
  <si>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</si>
  <si>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</si>
  <si>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</si>
  <si>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</si>
  <si>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</si>
  <si>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</si>
  <si>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</si>
  <si>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</si>
  <si>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</si>
  <si>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</si>
  <si>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</si>
  <si>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</si>
  <si>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</si>
  <si>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</si>
  <si>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</si>
  <si>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</si>
  <si>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</si>
  <si>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</si>
  <si>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</si>
  <si>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</si>
  <si>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</si>
  <si>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</si>
  <si>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</si>
  <si>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</si>
  <si>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</si>
  <si>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</si>
  <si>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</si>
  <si>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</si>
  <si>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</si>
  <si>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</si>
  <si>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</si>
  <si>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</si>
  <si>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</si>
  <si>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</si>
  <si>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</si>
  <si>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</si>
  <si>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</si>
  <si>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</si>
  <si>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</si>
  <si>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</si>
  <si>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</si>
  <si>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</si>
  <si>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</si>
  <si>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</si>
  <si>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</si>
  <si>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</si>
  <si>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</si>
  <si>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</si>
  <si>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</si>
  <si>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</si>
  <si>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</si>
  <si>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</si>
  <si>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</si>
  <si>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</si>
  <si>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</si>
  <si>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</si>
  <si>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</si>
  <si>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</si>
  <si>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</si>
  <si>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</si>
  <si>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</si>
  <si>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</si>
  <si>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</si>
  <si>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</si>
  <si>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</si>
  <si>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</si>
  <si>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</si>
  <si>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</si>
  <si>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</si>
  <si>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</si>
  <si>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</si>
  <si>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</si>
  <si>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</si>
  <si>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</si>
  <si>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</si>
  <si>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</si>
  <si>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</si>
  <si>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</si>
  <si>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</si>
  <si>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</si>
  <si>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</si>
  <si>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</si>
  <si>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</si>
  <si>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</si>
  <si>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</si>
  <si>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</si>
  <si>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</si>
  <si>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</si>
  <si>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</si>
  <si>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</si>
  <si>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</si>
  <si>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</si>
  <si>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</si>
  <si>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</si>
  <si>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</si>
  <si>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</si>
  <si>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</si>
  <si>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</si>
  <si>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</si>
  <si>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</si>
  <si>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</si>
  <si>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</si>
  <si>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</si>
  <si>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</si>
  <si>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</si>
  <si>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</si>
  <si>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</si>
  <si>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</si>
  <si>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</si>
  <si>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</si>
  <si>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</si>
  <si>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</si>
  <si>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</si>
  <si>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</si>
  <si>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</si>
  <si>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</si>
  <si>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</si>
  <si>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</si>
  <si>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</si>
  <si>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</si>
  <si>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</si>
  <si>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</si>
  <si>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</si>
  <si>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</si>
  <si>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</si>
  <si>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</si>
  <si>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</si>
  <si>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</si>
  <si>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</si>
  <si>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</si>
  <si>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</si>
  <si>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</si>
  <si>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</si>
  <si>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</si>
  <si>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</si>
  <si>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</si>
  <si>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</si>
  <si>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</si>
  <si>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</si>
  <si>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</si>
  <si>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</si>
  <si>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</si>
  <si>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</si>
  <si>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</si>
  <si>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</si>
  <si>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</si>
  <si>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</si>
  <si>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</si>
  <si>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</si>
  <si>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</si>
  <si>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</si>
  <si>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</si>
  <si>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</si>
  <si>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</si>
  <si>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</si>
  <si>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</si>
  <si>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</si>
  <si>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</si>
  <si>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</si>
  <si>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</si>
  <si>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</si>
  <si>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</si>
  <si>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</si>
  <si>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</si>
  <si>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</si>
  <si>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</si>
  <si>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</si>
  <si>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</si>
  <si>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</si>
  <si>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</si>
  <si>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</si>
  <si>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</si>
  <si>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</si>
  <si>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</si>
  <si>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</si>
  <si>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</si>
  <si>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</si>
  <si>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</si>
  <si>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</si>
  <si>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</si>
  <si>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</si>
  <si>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</si>
  <si>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</si>
  <si>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</si>
  <si>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</si>
  <si>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</si>
  <si>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</si>
  <si>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</si>
  <si>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</si>
  <si>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</si>
  <si>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</si>
  <si>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</si>
  <si>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</si>
  <si>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</si>
  <si>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</si>
  <si>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</si>
  <si>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</si>
  <si>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</si>
  <si>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</si>
  <si>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</si>
  <si>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</si>
  <si>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</si>
  <si>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</si>
  <si>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</si>
  <si>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</si>
  <si>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</si>
  <si>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</si>
  <si>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</si>
  <si>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</si>
  <si>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</si>
  <si>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</si>
  <si>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</si>
  <si>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</si>
  <si>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</si>
  <si>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</si>
  <si>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</si>
  <si>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</si>
  <si>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</si>
  <si>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</si>
  <si>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</si>
  <si>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</si>
  <si>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</si>
  <si>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</si>
  <si>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</si>
  <si>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</si>
  <si>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</si>
  <si>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</si>
  <si>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</si>
  <si>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</si>
  <si>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</si>
  <si>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</si>
  <si>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</si>
  <si>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</si>
  <si>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</si>
  <si>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</si>
  <si>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</si>
  <si>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</si>
  <si>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</si>
  <si>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</si>
  <si>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</si>
  <si>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</si>
  <si>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</si>
  <si>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</si>
  <si>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</si>
  <si>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</si>
  <si>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</si>
  <si>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</si>
  <si>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</si>
  <si>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</si>
  <si>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</si>
  <si>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</si>
  <si>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</si>
  <si>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</si>
  <si>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</si>
  <si>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</si>
  <si>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</si>
  <si>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</si>
  <si>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</si>
  <si>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</si>
  <si>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</si>
  <si>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</si>
  <si>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</si>
  <si>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</si>
  <si>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</si>
  <si>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</si>
  <si>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</si>
  <si>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</si>
  <si>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</si>
  <si>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</si>
  <si>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</si>
  <si>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</si>
  <si>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</si>
  <si>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</si>
  <si>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</si>
  <si>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</si>
  <si>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</si>
  <si>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</si>
  <si>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</si>
  <si>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</si>
  <si>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</si>
  <si>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</si>
  <si>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</si>
  <si>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</si>
  <si>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</si>
  <si>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</si>
  <si>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</si>
  <si>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</si>
  <si>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</si>
  <si>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</si>
  <si>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</si>
  <si>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</si>
  <si>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</si>
  <si>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</si>
  <si>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</si>
  <si>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</si>
  <si>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</si>
  <si>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</si>
  <si>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</si>
  <si>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</si>
  <si>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</si>
  <si>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</si>
  <si>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</si>
  <si>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</si>
  <si>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</si>
  <si>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</si>
  <si>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</si>
  <si>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</si>
  <si>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</si>
  <si>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</si>
  <si>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</si>
  <si>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</si>
  <si>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</si>
  <si>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</si>
  <si>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</si>
  <si>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</si>
  <si>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</si>
  <si>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</si>
  <si>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</si>
  <si>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</si>
  <si>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</si>
  <si>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</si>
  <si>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</si>
  <si>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</si>
  <si>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</si>
  <si>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</si>
  <si>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</si>
  <si>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</si>
  <si>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</si>
  <si>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</si>
  <si>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</si>
  <si>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</si>
  <si>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</si>
  <si>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</si>
  <si>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need 15 min for HAJ0295 2nd Team need 35 min for HAJ0072</t>
  </si>
  <si>
    <t>PCM-20251007-00001358</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</si>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</sst>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274.60388321759092</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14311</v>
      </c>
      <c r="E3" s="150" t="s">
        <v>38967</v>
      </c>
      <c r="F3" s="151">
        <v>45937.536851851852</v>
      </c>
      <c r="G3" s="152">
        <f ca="1">IFERROR(NOW()-F3,"")</f>
        <v>1.5456944442121312E-2</v>
      </c>
      <c r="H3" s="151">
        <v>45937.52921296296</v>
      </c>
      <c r="I3" s="149" t="str">
        <f>IFERROR(VLOOKUP(D3,DB!A:F,6,0),"")</f>
        <v>SCECO</v>
      </c>
      <c r="J3" s="65" t="str">
        <f>IFERROR(VLOOKUP(D3,DB!A:G,7,0),"")</f>
        <v>In progress</v>
      </c>
      <c r="K3" s="153" t="s">
        <v>38968</v>
      </c>
      <c r="L3" s="154" t="str">
        <f>IFERROR(VLOOKUP(D3,DB!A:I,9,0),"")</f>
        <v>Latis</v>
      </c>
    </row>
    <row r="4" spans="1:12" ht="15" customHeight="1">
      <c r="A4" s="148"/>
      <c r="B4" s="149" t="str">
        <f>IFERROR(VLOOKUP(D4,DB!A:K,11,0),"")</f>
        <v/>
      </c>
      <c r="C4" s="149"/>
      <c r="D4" s="149"/>
      <c r="E4" s="150"/>
      <c r="F4" s="151"/>
      <c r="G4" s="152">
        <f ca="1">IFERROR(NOW()-F4,"")</f>
        <v>45937.552308796294</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45937.552308796294</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45937.552308796294</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45937.552308796294</v>
      </c>
      <c r="H7" s="151"/>
      <c r="I7" s="149" t="str">
        <f>IFERROR(VLOOKUP(D7,DB!A:F,6,0),"")</f>
        <v/>
      </c>
      <c r="J7" s="65" t="str">
        <f>IFERROR(VLOOKUP(D7,DB!A:G,7,0),"")</f>
        <v/>
      </c>
      <c r="K7" s="153"/>
      <c r="L7" s="154" t="str">
        <f>IFERROR(VLOOKUP(D7,DB!A:I,9,0),"")</f>
        <v/>
      </c>
    </row>
    <row r="8" spans="1:12" ht="15" customHeight="1">
      <c r="A8" s="148"/>
      <c r="B8" s="149" t="str">
        <f>IFERROR(VLOOKUP(D8,DB!A:K,11,0),"")</f>
        <v/>
      </c>
      <c r="C8" s="149"/>
      <c r="D8" s="153"/>
      <c r="E8" s="150"/>
      <c r="F8" s="151"/>
      <c r="G8" s="152">
        <f ca="1">IFERROR(NOW()-F8,"")</f>
        <v>45937.552308796294</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45937.552308796294</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45937.552308796294</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45937.552308796294</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45937.552308796294</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45937.552308796294</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45937.552308796294</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45937.552308796294</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45937.552308796294</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45937.552308796294</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45937.552308796294</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45937.552308796294</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45937.552308796294</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45937.552308796294</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45937.552308796294</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45937.552308796294</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45937.552308796294</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45937.552308796294</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45937.552308796294</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45937.552308796294</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45937.552308796294</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45937.552308796294</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45937.552308796294</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45937.552308796294</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45937.552308796294</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45937.552308796294</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45937.552308796294</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45937.552308796294</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45937.552308796294</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45937.552308796294</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45937.552308796294</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45937.552308796294</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45937.552308796294</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45937.552308796294</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45937.552308796294</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45937.552308796294</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45937.552308796294</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45937.552308796294</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45937.552308796294</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45937.552308796294</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45937.552308796294</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45937.552308796294</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45937.552308796294</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45937.552308796294</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45937.552308796294</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45937.552308796294</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45937.552308796294</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45937.552308796294</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45937.552308796294</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45937.552308796294</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45937.552308796294</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45937.552308796294</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45937.552308796294</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45937.552308796294</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45937.552308796294</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45937.552308796294</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45937.552308796294</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45937.552308796294</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45937.552308796294</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45937.552308796294</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45937.552308796294</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45937.552308796294</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45937.552308796294</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45937.552308796294</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45937.552308796294</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45937.552308796294</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45937.552308796294</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45937.552308796294</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45937.552308796294</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45937.552308796294</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45937.552308796294</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45937.552308796294</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45937.552308796294</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45937.552308796294</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45937.552308796294</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45937.552308796294</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45937.552308796294</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45937.552308796294</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45937.552308796294</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45937.552308796294</v>
      </c>
      <c r="H87" s="151"/>
      <c r="I87" s="149" t="str">
        <f>IFERROR(VLOOKUP(D87,DB!A:F,6,0),"")</f>
        <v/>
      </c>
      <c r="J87" s="65" t="str">
        <f>IFERROR(VLOOKUP(D87,DB!A:G,7,0),"")</f>
        <v/>
      </c>
      <c r="K87" s="153"/>
      <c r="L87" s="154"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130.82522581018566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112.55247118055559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0.15668391204235377</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45937.55230891204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45937.55230891204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45937.55230891204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45937.55230891204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45937.55230891204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45937.55230891204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45937.55230891204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45937.55230891204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45937.55230891204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45937.55230891204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45937.55230891204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45937.55230891204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45937.55230891204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45937.55230891204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45937.55230891204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45937.55230891204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45937.55230891204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45937.55230891204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45937.55230891204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45937.55230891204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45937.55230891204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45937.55230891204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45937.55230891204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45937.55230891204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45937.55230891204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45937.55230891204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45937.55230891204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45937.55230891204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45937.55230891204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45937.55230891204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45937.55230891204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45937.55230891204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45937.55230891204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45937.55230891204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45937.55230891204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45937.55230891204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45937.55230891204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45937.55230891204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45937.55230891204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45937.55230891204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45937.55230891204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45937.55230891204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45937.55230891204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45937.55230891204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45937.55230891204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45937.55230891204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45937.55230891204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45937.55230891204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45937.55230891204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45937.55230891204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45937.55230891204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45937.55230891204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45937.55230891204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45937.55230891204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45937.55230891204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45937.55230891204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45937.55230891204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45937.55230891204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45937.55230891204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45937.55230891204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45937.55230891204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45937.55230891204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45937.55230891204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45937.55230891204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45937.55230891204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45937.55230891204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45937.55230891204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45937.55230891204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45937.55230891204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45937.55230891204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45937.55230891204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45937.55230891204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45937.55230891204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45937.55230891204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45937.55230891204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45937.55230891204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45937.55230891204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45937.55230891204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45937.55230891204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45937.55230891204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45937.55230891204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45937.55230891204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45937.55230891204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45937.55230891204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45937.55230891204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45937.55230891204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45937.55230891204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45937.55230891204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45937.55230891204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45937.55230891204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45937.55230891204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45937.55230891204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45937.55230891204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45937.55230891204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45937.55230891204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45937.55230891204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45937.55230891204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45937.55230891204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45937.55230891204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45937.55230891204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45937.55230891204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45937.55230891204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45937.55230891204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45937.55230891204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45937.55230891204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45937.55230891204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45937.55230891204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45937.55230891204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45937.55230891204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45937.55230891204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45937.55230891204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45937.55230891204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45937.55230891204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45937.55230891204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45937.55230891204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45937.55230891204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45937.55230891204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45937.55230891204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45937.55230891204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45937.55230891204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45937.55230891204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45937.55230891204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45937.55230891204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45937.55230891204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45937.55230891204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45937.55230891204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45937.55230891204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45937.55230891204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45937.55230891204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45937.55230891204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45937.55230891204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45937.55230891204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45937.55230891204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45937.55230891204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45937.55230891204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45937.55230891204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45937.55230891204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45937.55230891204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45937.55230891204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45937.55230891204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45937.55230891204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45937.55230891204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45937.55230891204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45937.55230891204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45937.55230891204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45937.55230891204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45937.55230891204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45937.55230891204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45937.55230891204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45937.55230891204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45937.55230891204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45937.55230891204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45937.55230891204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45937.55230891204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45937.55230891204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45937.55230891204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45937.55230891204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45937.55230891204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45937.55230891204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45937.55230891204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45937.55230891204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45937.55230891204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45937.55230891204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45937.55230891204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45937.55230891204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45937.55230891204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45937.55230891204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45937.55230891204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45937.55230891204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45937.55230891204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45937.55230891204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45937.55230891204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45937.55230891204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45937.55230891204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45937.55230891204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45937.55230891204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45937.55230891204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45937.55230891204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45937.55230891204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45937.55230891204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45937.55230891204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45937.55230891204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45937.55230891204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45937.55230891204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45937.55230891204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45937.55230891204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45937.55230891204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45937.55230891204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45937.55230891204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45937.55230891204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45937.55230891204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45937.55230891204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45937.55230891204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45937.55230891204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45937.55230891204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45937.55230891204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45937.55230891204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45937.55230891204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45937.55230891204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45937.55230891204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45937.55230891204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45937.55230891204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45937.55230891204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45937.55230891204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45937.55230891204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45937.55230891204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45937.55230891204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45937.55230891204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45937.55230891204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45937.55230891204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45937.55230891204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45937.55230891204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45937.55230891204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45937.55230891204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45937.55230891204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45937.55230891204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45937.55230891204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45937.55230891204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45937.55230891204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45937.55230891204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45937.55230891204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45937.55230891204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45937.55230891204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45937.55230891204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45937.55230891204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45937.55230891204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45937.55230891204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45937.55230891204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45937.55230891204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45937.55230891204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45937.55230891204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45937.55230891204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45937.55230891204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45937.55230891204</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45937.552309143517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45937.552309143517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45937.552309143517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45937.552309143517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45937.552309143517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45937.552309143517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45937.552309143517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45937.552309143517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45937.552309143517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45937.552309143517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45937.552309143517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45937.552309143517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45937.552309143517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45937.552309143517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45937.552309143517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45937.552309143517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45937.552309143517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45937.552309143517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45937.552309143517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45937.552309143517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45937.552309143517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45937.552309143517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45937.552309143517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45937.552309143517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45937.552309143517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45937.552309143517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45937.552309143517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45937.552309143517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45937.552309143517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45937.552309143517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45937.552309143517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45937.552309143517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45937.552309143517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45937.552309143517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45937.552309143517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45937.552309143517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45937.552309143517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45937.552309143517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45937.552309143517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45937.552309143517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45937.552309143517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45937.552309143517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45937.552309143517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45937.552309143517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45937.552309143517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45937.552309143517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45937.552309143517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45937.552309143517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45937.552309143517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45937.552309143517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45937.552309143517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45937.552309143517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45937.552309143517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45937.552309143517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45937.552309143517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45937.552309143517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45937.552309143517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45937.552309143517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45937.552309143517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45937.552309143517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45937.552309143517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45937.552309143517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45937.552309143517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45937.552309143517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45937.552309143517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45937.552309143517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45937.552309143517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45937.552309143517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45937.552309143517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45937.552309143517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45937.552309143517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45937.552309143517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45937.552309143517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45937.552309143517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45937.552309143517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45937.552309143517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45937.552309143517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45937.552309143517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45937.552309143517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45937.552309143517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45937.552309143517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45937.552309143517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45937.552309143517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45937.552309143517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45937.552309143517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45937.552309143517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45937.552309143517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45937.552309143517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45937.552309143517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45937.552309143517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45937.552309143517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45937.552309143517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45937.552309143517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45937.552309143517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45937.552309143517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45937.552309143517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45937.552309143517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45937.552309143517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45937.552309143517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45937.552309143517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45937.552309143517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45937.552309143517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45937.552309143517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45937.552309143517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45937.552309143517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45937.552309143517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45937.552309143517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45937.552309143517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45937.552309143517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45937.552309143517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45937.552309143517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45937.552309143517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45937.552309143517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45937.552309143517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45937.552309143517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45937.552309143517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45937.552309143517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45937.552309143517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45937.552309143517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45937.552309143517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45937.552309143517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45937.552309143517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45937.552309143517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45937.552309143517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45937.552309143517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45937.552309143517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45937.552309143517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45937.552309143517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45937.552309143517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45937.552309143517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45937.552309143517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45937.552309143517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45937.552309143517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45937.552309143517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45937.552309143517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45937.552309143517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45937.552309143517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45937.552309143517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45937.552309143517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45937.552309143517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45937.552309143517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45937.552309143517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45937.552309143517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45937.552309143517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45937.552309143517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45937.552309143517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45937.552309143517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45937.552309143517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45937.552309143517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45937.552309143517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45937.552309143517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45937.552309143517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45937.552309143517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45937.552309143517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45937.552309143517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45937.552309143517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45937.552309143517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45937.552309143517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45937.552309143517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45937.552309143517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45937.552309143517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45937.552309143517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45937.552309143517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45937.552309143517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45937.552309143517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45937.552309143517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45937.552309143517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45937.552309143517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45937.552309143517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45937.552309143517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45937.552309143517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45937.552309143517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45937.552309143517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45937.552309143517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45937.552309143517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45937.552309143517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45937.552309143517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45937.552309143517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45937.552309143517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45937.552309143517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45937.552309143517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45937.552309143517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45937.552309143517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45937.552309143517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45937.552309143517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45937.552309143517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45937.552309143517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45937.552309143517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45937.552309143517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45937.552309143517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45937.552309143517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45937.552309143517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45937.552309143517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45937.552309143517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45937.552309143517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45937.552309143517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45937.552309143517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45937.552309143517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45937.552309143517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45937.552309143517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45937.552309143517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45937.552309143517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45937.552309143517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45937.552309143517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45937.552309143517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45937.552309143517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45937.552309143517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45937.552309143517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45937.552309143517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45937.552309143517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45937.552309143517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45937.552309143517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45937.552309143517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45937.552309143517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45937.552309143517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45937.552309143517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45937.552309143517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45937.552309143517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45937.552309143517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45937.552309143517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45937.552309143517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45937.552309143517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45937.552309143517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45937.552309143517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45937.552309143517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45937.552309143517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45937.552309143517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45937.552309143517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45937.552309143517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45937.552309143517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45937.552309143517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45937.552309143517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45937.552309143517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45937.552309143517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45937.552309143517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45937.552309143517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45937.552309143517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45937.552309143517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45937.552309143517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45937.552309143517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45937.552309143517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45937.552309143517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45937.552309143517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45937.552309143517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45937.552309143517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45937.552309143517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45937.552309143517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45937.552309143517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45937.552309143517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45937.552309143517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45937.552309143517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45937.552309143517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45937.552309143517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45937.552309143517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45937.552309143517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45937.552309143517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45937.552309143517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45937.552309143517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45937.552309143517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45937.552309143517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45937.552309143517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45937.552309143517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45937.552309143517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45937.552309143517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45937.552309143517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45937.552309143517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45937.552309143517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45937.552309143517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45937.552309143517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45937.552309143517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45937.552309143517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45937.552309143517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45937.552309143517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45937.552309143517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45937.552309143517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45937.552309143517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45937.552309143517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45937.552309143517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45937.552309143517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45937.552309143517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45937.552309143517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45937.552309143517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45937.552309143517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45937.552309143517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45937.552309143517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45937.552309143517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45937.552309143517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45937.552309143517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45937.552309143517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45937.552309143517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45937.552309143517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45937.552309143517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45937.552309143517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45937.552309143517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45937.552309143517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45937.552309143517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45937.552309143517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45937.552309143517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45937.552309143517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45937.552309143517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45937.552309143517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45937.552309143517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45937.552309143517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45937.552309143517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45937.552309143517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45937.552309143517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45937.552309143517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45937.552309143517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45937.552309143517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45937.552309143517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45937.552309143517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45937.552309143517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45937.552309143517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45937.552309143517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45937.552309143517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45937.552309143517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45937.552309143517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45937.552309143517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45937.552309143517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45937.552309143517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45937.552309143517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45937.552309143517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45937.552309143517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45937.552309143517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45937.552309143517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45937.552309143517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45937.552309143517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45937.552309143517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45937.552309143517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45937.552309143517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45937.552309143517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45937.552309143517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45937.552309143517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45937.552309143517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45937.552309143517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45937.552309143517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45937.552309143517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45937.552309143517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45937.552309143517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45937.552309143517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45937.552309143517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45937.552309143517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45937.552309143517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45937.552309143517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45937.552309143517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45937.552309143517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45937.552309143517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45937.552309143517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45937.552309143517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45937.552309143517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45937.552309143517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45937.552309143517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45937.552309143517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45937.552309143517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45937.552309143517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45937.552309143517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45937.552309143517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45937.552309143517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45937.552309143517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45937.552309143517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45937.552309143517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45937.552309143517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45937.552309143517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45937.552309143517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45937.552309143517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45937.552309143517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45937.552309143517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45937.552309143517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45937.552309143517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45937.552309143517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45937.552309143517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45937.552309143517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45937.552309143517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45937.552309143517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45937.552309143517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45937.552309143517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45937.552309143517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45937.552309143517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45937.552309143517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45937.552309143517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45937.552309143517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45937.552309143517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45937.552309143517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45937.552309143517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45937.552309143517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45937.552309143517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45937.552309143517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45937.552309143517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45937.552309143517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45937.552309143517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45937.552309143517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45937.552309143517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45937.552309143517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45937.552309143517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45937.552309143517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45937.552309143517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45937.552309143517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45937.552309143517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45937.552309143517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45937.552309143517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45937.552309143517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45937.552309143517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45937.552309143517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45937.552309143517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45937.552309143517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45937.552309143517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45937.552309143517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45937.552309143517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45937.552309143517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45937.552309143517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45937.552309143517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45937.552309143517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45937.552309143517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45937.552309143517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45937.552309143517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45937.552309143517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45937.552309143517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45937.552309143517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45937.552309143517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45937.552309143517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45937.552309143517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45937.552309143517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45937.552309143517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45937.552309143517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45937.552309143517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45937.552309143517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45937.552309143517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45937.552309143517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45937.552309143517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45937.552309143517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45937.552309143517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45937.552309143517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45937.552309143517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45937.552309143517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45937.552309143517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45937.552309143517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45937.552309143517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45937.552309143517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45937.552309143517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45937.552309143517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45937.552309143517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45937.552309143517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45937.552309143517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45937.552309143517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45937.552309143517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45937.552309143517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45937.552309143517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45937.552309143517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45937.552309143517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45937.552309143517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45937.552309143517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45937.552309143517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45937.552309143517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45937.552309143517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45937.552309143517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45937.552309143517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45937.552309143517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45937.552309143517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45937.552309143517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45937.552309143517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45937.552309143517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45937.552309143517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45937.552309143517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45937.552309143517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45937.552309143517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45937.552309143517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45937.552309143517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45937.552309143517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45937.552309143517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45937.552309143517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45937.552309143517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45937.552309143517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45937.552309143517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45937.552309143517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45937.552309143517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45937.552309143517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45937.552309143517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45937.552309143517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45937.552309143517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45937.552309143517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45937.552309143517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45937.552309143517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45937.552309143517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45937.552309143517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45937.552309143517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45937.552309143517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45937.552309143517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45937.552309143517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45937.552309143517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45937.552309143517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45937.552309143517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45937.552309143517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45937.552309143517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45937.552309143517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45937.552309143517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45937.552309143517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45937.552309143517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45937.552309143517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45937.552309143517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45937.552309143517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45937.552309143517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45937.552309143517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45937.552309143517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45937.552309143517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45937.552309143517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45937.552309143517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45937.552309143517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45937.552309143517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45937.552309143517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45937.552309143517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45937.552309143517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45937.552309143517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45937.552309143517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45937.552309143517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45937.552309143517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45937.552309143517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45937.552309143517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45937.552309143517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45937.552309143517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45937.552309143517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45937.552309143517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45937.552309143517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45937.552309143517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45937.552309143517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45937.552309143517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45937.552309143517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45937.552309143517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45937.552309143517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45937.552309143517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45937.552309143517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45937.552309143517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45937.552309143517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45937.552309143517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45937.552309143517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45937.552309143517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45937.552309143517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45937.552309143517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45937.552309143517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45937.552309143517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45937.552309143517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45937.552309143517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45937.552309143517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45937.552309143517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45937.552309143517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45937.552309143517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45937.552309143517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45937.552309143517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45937.552309143517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45937.552309143517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45937.552309143517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45937.552309143517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45937.552309143517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45937.552309143517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45937.552309143517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45937.552309143517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45937.552309143517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45937.552309143517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45937.552309143517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45937.552309143517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45937.552309143517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45937.552309143517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45937.552309143517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45937.552309143517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45937.552309143517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45937.552309143517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45937.552309143517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45937.552309143517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45937.552309143517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45937.552309143517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45937.552309143517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45937.552309143517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45937.552309143517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45937.552309143517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45937.552309143517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45937.552309143517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45937.552309143517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45937.552309143517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45937.552309143517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45937.552309143517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45937.552309143517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45937.552309143517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45937.552309143517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45937.552309143517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45937.552309143517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45937.552309143517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45937.552309143517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45937.552309143517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45937.552309143517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45937.552309143517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45937.552309143517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45937.552309143517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45937.552309143517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45937.552309143517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45937.552309143517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45937.552309143517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45937.552309143517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45937.552309143517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45937.552309143517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45937.552309143517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45937.552309143517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45937.552309143517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45937.552309143517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45937.552309143517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45937.552309143517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45937.552309143517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45937.552309143517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45937.552309143517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45937.552309143517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45937.552309143517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45937.552309143517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45937.552309143517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45937.552309143517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45937.552309143517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45937.552309143517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45937.552309143517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45937.552309143517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45937.552309143517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45937.552309143517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45937.552309143517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45937.552309143517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45937.552309143517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45937.552309143517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45937.552309143517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45937.552309143517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45937.552309143517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45937.552309143517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45937.552309143517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45937.552309143517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45937.552309143517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45937.552309143517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45937.552309143517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45937.552309143517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45937.552309143517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45937.552309143517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45937.552309143517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45937.552309143517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45937.552309143517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45937.552309143517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45937.552309143517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45937.552309143517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45937.552309143517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45937.552309143517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45937.552309143517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45937.552309143517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45937.552309143517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45937.552309143517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45937.552309143517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45937.552309143517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45937.552309143517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45937.552309143517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45937.552309143517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45937.552309143517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45937.552309143517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45937.552309143517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45937.552309143517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45937.552309143517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45937.552309143517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45937.552309143517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45937.552309143517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45937.552309143517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45937.552309143517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45937.552309143517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45937.552309143517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45937.552309143517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45937.552309143517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45937.552309143517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45937.552309143517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45937.552309143517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45937.552309143517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45937.552309143517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45937.552309143517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45937.552309143517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45937.552309143517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45937.552309143517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45937.552309143517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45937.552309143517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45937.552309143517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45937.552309143517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45937.552309143517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45937.552309143517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45937.552309143517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45937.552309143517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45937.552309143517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45937.552309143517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45937.552309143517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45937.552309143517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45937.552309143517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45937.552309143517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45937.552309143517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45937.552309143517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45937.552309143517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45937.552309143517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45937.552309143517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45937.552309143517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45937.552309143517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45937.552309143517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45937.552309143517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45937.552309143517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45937.552309143517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45937.552309143517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45937.552309143517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45937.552309143517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45937.552309143517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45937.552309143517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45937.552309143517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45937.552309143517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45937.552309143517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45937.552309143517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45937.552309143517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45937.552309143517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45937.552309143517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45937.552309143517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45937.552309143517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45937.552309143517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45937.552309143517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45937.552309143517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45937.552309143517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45937.552309143517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45937.552309143517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45937.552309143517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45937.552309143517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45937.552309143517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45937.552309143517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45937.552309143517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45937.552309143517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45937.552309143517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45937.552309143517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45937.552309143517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45937.552309143517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45937.552309143517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45937.552309143517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45937.552309143517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45937.552309143517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45937.552309143517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45937.552309143517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45937.552309143517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45937.552309143517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45937.552309143517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45937.552309143517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45937.552309143517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45937.552309143517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45937.552309143517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45937.552309143517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45937.552309143517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45937.552309143517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45937.552309143517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45937.552309143517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45937.552309143517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45937.552309143517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45937.552309143517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45937.552309143517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45937.552309143517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45937.552309143517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45937.552309143517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45937.552309143517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45937.552309143517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45937.552309143517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45937.552309143517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45937.552309143517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45937.552309143517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45937.552309143517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45937.552309143517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45937.552309143517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45937.552309143517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45937.552309143517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45937.552309143517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45937.552309143517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45937.552309143517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45937.552309143517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45937.552309143517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45937.552309143517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45937.552309143517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45937.552309143517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45937.552309143517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45937.552309143517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45937.552309143517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45937.552309143517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45937.552309143517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45937.552309143517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45937.552309143517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45937.552309143517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45937.552309143517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45937.552309143517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45937.552309143517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45937.552309143517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45937.552309143517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45937.552309143517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45937.552309143517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45937.552309143517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45937.552309143517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45937.552309143517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45937.552309143517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45937.552309143517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45937.552309143517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45937.552309143517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45937.552309143517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45937.552309143517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45937.552309143517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45937.552309143517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45937.552309143517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45937.552309143517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45937.552309143517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45937.552309143517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45937.552309143517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45937.552309143517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45937.552309143517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45937.552309143517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45937.552309143517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45937.552309143517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45937.552309143517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45937.552309143517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45937.552309143517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45937.552309143517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45937.552309143517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45937.552309143517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45937.552309143517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45937.552309143517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45937.552309143517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45937.552309143517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45937.552309143517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45937.552309143517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45937.552309143517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45937.552309143517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45937.552309143517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45937.552309143517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45937.552309143517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45937.552309143517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45937.552309143517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45937.552309143517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45937.552309143517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45937.552309143517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45937.552309143517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45937.552309143517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45937.552309143517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45937.552309143517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45937.552309143517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45937.552309143517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45937.552309143517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45937.552309143517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45937.552309143517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45937.552309143517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45937.552309143517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45937.552309143517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45937.552309143517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45937.552309143517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45937.552309143517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45937.552309143517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45937.552309143517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45937.552309143517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45937.552309143517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45937.552309143517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45937.552309143517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45937.552309143517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45937.552309143517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45937.552309143517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45937.552309143517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45937.552309143517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45937.552309143517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45937.552309143517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45937.552309143517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45937.552309143517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45937.552309143517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45937.552309143517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45937.552309143517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45937.552309143517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45937.552309143517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45937.552309143517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45937.552309143517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45937.552309143517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45937.552309143517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45937.552309143517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45937.552309143517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45937.552309143517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45937.552309143517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45937.552309143517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45937.552309143517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45937.552309143517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45937.552309143517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45937.552309143517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45937.552309143517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45937.552309143517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45937.552309143517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45937.552309143517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45937.552309143517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45937.552309143517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45937.552309143517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45937.552309143517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45937.552309143517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45937.552309143517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45937.552309143517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45937.552309143517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45937.552309143517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45937.552309143517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45937.552309143517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45937.552309143517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45937.552309143517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45937.552309143517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45937.552309143517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45937.552309143517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45937.552309143517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45937.552309143517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45937.552309143517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45937.552309143517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45937.552309143517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45937.552309143517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45937.552309143517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45937.552309143517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45937.552309143517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45937.552309143517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45937.552309143517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45937.552309143517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45937.552309143517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45937.552309143517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45937.552309143517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45937.552309143517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45937.552309143517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45937.552309143517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45937.552309143517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45937.552309143517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45937.552309143517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45937.552309143517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45937.552309143517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45937.552309143517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45937.552309143517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45937.552309143517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45937.552309143517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45937.552309143517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45937.552309143517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45937.552309143517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45937.552309143517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45937.552309143517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45937.552309143517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45937.552309143517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45937.552309143517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45937.552309143517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45937.552309143517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45937.552309143517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45937.552309143517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45937.552309143517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45937.552309143517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45937.552309143517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45937.552309143517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45937.552309143517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45937.552309143517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45937.552309143517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45937.552309143517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45937.552309143517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45937.552309143517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45937.552309143517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45937.552309143517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45937.552309143517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45937.552309143517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45937.552309143517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45937.552309143517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45937.552309143517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45937.552309143517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45937.552309143517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45937.552309143517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45937.552309143517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45937.552309143517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45937.552309143517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45937.552309143517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45937.552309143517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45937.552309143517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45937.552309143517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45937.552309143517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45937.552309143517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45937.552309143517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45937.552309143517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45937.552309143517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45937.552309143517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45937.552309143517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45937.552309143517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45937.552309143517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45937.552309143517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45937.552309143517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45937.552309143517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45937.552309143517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45937.552309143517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45937.552309143517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45937.552309143517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45937.552309143517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45937.552309143517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45937.552309143517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45937.552309143517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45937.552309143517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45937.552309143517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45937.552309143517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45937.552309143517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45937.552309143517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45937.552309143517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45937.552309143517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45937.552309143517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45937.552309143517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45937.552309143517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45937.552309143517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45937.552309143517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45937.552309143517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45937.552309143517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45937.552309143517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45937.552309143517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45937.552309143517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45937.552309143517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45937.552309143517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45937.552309143517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45937.552309143517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45937.552309143517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45937.552309143517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45937.552309143517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45937.552309143517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45937.552309143517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45937.552309143517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45937.552309143517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45937.552309143517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45937.552309143517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45937.552309143517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45937.552309143517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45937.552309143517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45937.552309143517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45937.552309143517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45937.552309143517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45937.552309143517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45937.552309143517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45937.552309143517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45937.552309143517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45937.552309143517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45937.552309143517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45937.552309143517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45937.552309143517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45937.552309143517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45937.552309143517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45937.552309143517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45937.552309143517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45937.552309143517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45937.552309143517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45937.552309143517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45937.552309143517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45937.552309143517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45937.552309143517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45937.552309143517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45937.552309143517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45937.552309143517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45937.552309143517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45937.552309143517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45937.552309143517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45937.552309143517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45937.552309143517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45937.552309143517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45937.552309143517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45937.552309143517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45937.552309143517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45937.552309143517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45937.552309143517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45937.552309143517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45937.552309143517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45937.552309143517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45937.552309143517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45937.552309143517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45937.552309143517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45937.552309143517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45937.552309143517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45937.552309143517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45937.552309143517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45937.552309143517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45937.552309143517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45937.552309143517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45937.552309143517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45937.552309143517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45937.552309143517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45937.552309143517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45937.552309143517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45937.552309143517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45937.552309143517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45937.552309143517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45937.552309143517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45937.552309143517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45937.552309143517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45937.552309143517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45937.552309143517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45937.552309143517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45937.552309143517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45937.552309143517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45937.552309143517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45937.552309143517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45937.552309143517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45937.552309143517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45937.552309143517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45937.552309143517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45937.552309143517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45937.552309143517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45937.552309143517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45937.552309143517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45937.552309143517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45937.552309143517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45937.552309143517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45937.552309143517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45937.552309143517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45937.552309143517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45937.552309143517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45937.552309143517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45937.552309143517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45937.552309143517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45937.552309143517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45937.552309143517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45937.552309143517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45937.552309143517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45937.552309143517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45937.552309143517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45937.552309143517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45937.552309143517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45937.552309143517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45937.552309143517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45937.552309143517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45937.552309143517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45937.552309143517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45937.552309143517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45937.552309143517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45937.552309143517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45937.552309143517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45937.552309143517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45937.552309143517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45937.552309143517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45937.552309143517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45937.552309143517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45937.552309143517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45937.552309143517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45937.552309143517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45937.552309143517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45937.552309143517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45937.552309143517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45937.552309143517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45937.552309143517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45937.552309143517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45937.552309143517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45937.552309143517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45937.552309143517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45937.552309143517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45937.552309143517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45937.552309143517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45937.552309143517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45937.552309143517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45937.552309143517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45937.552309143517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45937.552309143517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45937.552309143517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45937.552309143517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45937.552309143517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45937.552309143517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45937.552309143517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45937.552309143517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45937.552309143517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45937.552309143517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45937.552309143517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45937.552309143517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45937.552309143517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45937.552309143517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45937.552309143517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45937.552309143517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45937.552309143517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45937.552309143517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45937.552309143517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45937.552309143517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45937.552309143517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45937.552309143517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45937.552309143517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45937.552309143517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45937.552309143517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45937.552309143517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45937.552309143517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45937.552309143517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45937.552309143517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45937.552309143517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45937.552309143517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45937.552309143517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45937.552309143517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45937.552309143517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45937.552309143517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45937.552309143517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45937.552309143517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45937.552309143517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45937.552309143517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45937.552309143517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45937.552309143517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45937.552309143517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45937.552309143517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45937.552309143517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45937.552309143517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45937.552309143517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45937.552309143517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45937.552309143517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45937.552309143517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45937.552309143517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45937.552309143517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45937.552309143517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45937.552309143517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45937.552309143517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45937.552309143517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45937.552309143517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45937.552309143517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45937.552309143517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234.07159155092086</v>
      </c>
      <c r="H2" s="105">
        <v>45703.474768518521</v>
      </c>
      <c r="I2" s="102" t="str">
        <f>IFERROR(VLOOKUP(D2,DB!A:F,6,0),"")</f>
        <v>SCECO</v>
      </c>
      <c r="J2" s="102" t="str">
        <f>IFERROR(VLOOKUP(D2,DB!A:G,7,0),"")</f>
        <v>Dead</v>
      </c>
      <c r="K2" s="107" t="s">
        <v>39055</v>
      </c>
      <c r="L2" s="99" t="str">
        <f>IFERROR(VLOOKUP(D2,DB!A:I,9,0),"")</f>
        <v>Latis</v>
      </c>
    </row>
    <row r="3" spans="1:16" ht="15" customHeight="1">
      <c r="A3" s="133" t="s">
        <v>39056</v>
      </c>
      <c r="B3" s="133" t="str">
        <f>IFERROR(VLOOKUP(D3,DB!A:K,11,0),"")</f>
        <v>R4</v>
      </c>
      <c r="C3" s="134">
        <v>1</v>
      </c>
      <c r="D3" s="135" t="s">
        <v>36054</v>
      </c>
      <c r="E3" s="136" t="s">
        <v>38964</v>
      </c>
      <c r="F3" s="137">
        <v>45936.764467592591</v>
      </c>
      <c r="G3" s="138">
        <f ca="1">IFERROR(NOW()-F3,"")</f>
        <v>0.78784131944848923</v>
      </c>
      <c r="H3" s="137">
        <v>45936.758773148147</v>
      </c>
      <c r="I3" s="133" t="str">
        <f>IFERROR(VLOOKUP(D3,DB!A:F,6,0),"")</f>
        <v>Generator-SG</v>
      </c>
      <c r="J3" s="133" t="str">
        <f>IFERROR(VLOOKUP(D3,DB!A:G,7,0),"")</f>
        <v>Weak</v>
      </c>
      <c r="K3" s="140" t="s">
        <v>39057</v>
      </c>
      <c r="L3" s="135" t="str">
        <f>IFERROR(VLOOKUP(D3,DB!A:I,9,0),"")</f>
        <v>Latis</v>
      </c>
    </row>
    <row r="4" spans="1:16" ht="15" customHeight="1">
      <c r="A4" s="133" t="s">
        <v>39058</v>
      </c>
      <c r="B4" s="133" t="str">
        <f>IFERROR(VLOOKUP(D4,DB!A:K,11,0),"")</f>
        <v>R4</v>
      </c>
      <c r="C4" s="134">
        <v>1</v>
      </c>
      <c r="D4" s="99" t="s">
        <v>38820</v>
      </c>
      <c r="E4" s="136" t="s">
        <v>38964</v>
      </c>
      <c r="F4" s="137">
        <v>45937.497106481482</v>
      </c>
      <c r="G4" s="138">
        <f ca="1">IFERROR(NOW()-F4,"")</f>
        <v>5.5202430557983462E-2</v>
      </c>
      <c r="H4" s="137">
        <v>45937.456493055557</v>
      </c>
      <c r="I4" s="133" t="str">
        <f>IFERROR(VLOOKUP(D4,DB!A:F,6,0),"")</f>
        <v>SCECO</v>
      </c>
      <c r="J4" s="133" t="str">
        <f>IFERROR(VLOOKUP(D4,DB!A:G,7,0),"")</f>
        <v>No BB Shifted</v>
      </c>
      <c r="K4" s="140" t="s">
        <v>39059</v>
      </c>
      <c r="L4" s="135" t="str">
        <f>IFERROR(VLOOKUP(D4,DB!A:I,9,0),"")</f>
        <v>Latis</v>
      </c>
    </row>
    <row r="5" spans="1:16" ht="15" customHeight="1">
      <c r="A5" s="102" t="s">
        <v>39060</v>
      </c>
      <c r="B5" s="133" t="str">
        <f>IFERROR(VLOOKUP(D5,DB!A:K,11,0),"")</f>
        <v>R4</v>
      </c>
      <c r="C5" s="134">
        <v>1</v>
      </c>
      <c r="D5" s="99" t="s">
        <v>38033</v>
      </c>
      <c r="E5" s="136" t="s">
        <v>38964</v>
      </c>
      <c r="F5" s="137">
        <v>45937.471701388888</v>
      </c>
      <c r="G5" s="138">
        <f ca="1">IFERROR(NOW()-F5,"")</f>
        <v>8.0607523152139038E-2</v>
      </c>
      <c r="H5" s="137">
        <v>45937.458796296298</v>
      </c>
      <c r="I5" s="133" t="str">
        <f>IFERROR(VLOOKUP(D5,DB!A:F,6,0),"")</f>
        <v>SCECO</v>
      </c>
      <c r="J5" s="133" t="str">
        <f>IFERROR(VLOOKUP(D5,DB!A:G,7,0),"")</f>
        <v>In progress</v>
      </c>
      <c r="K5" s="140" t="s">
        <v>39061</v>
      </c>
      <c r="L5" s="135" t="str">
        <f>IFERROR(VLOOKUP(D5,DB!A:I,9,0),"")</f>
        <v>Latis</v>
      </c>
    </row>
    <row r="6" spans="1:16" ht="15" customHeight="1">
      <c r="A6" s="133"/>
      <c r="B6" s="133" t="str">
        <f>IFERROR(VLOOKUP(D6,DB!A:K,11,0),"")</f>
        <v/>
      </c>
      <c r="C6" s="134"/>
      <c r="D6" s="135"/>
      <c r="E6" s="136"/>
      <c r="F6" s="137"/>
      <c r="G6" s="138">
        <f ca="1">IFERROR(NOW()-F6,"")</f>
        <v>45937.55230891204</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45937.55230891204</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45937.55230891204</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45937.55230891204</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45937.55230891204</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45937.55230891204</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45937.55230891204</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45937.55230891204</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45937.55230891204</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45937.55230891204</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45937.55230891204</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45937.55230891204</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45937.55230891204</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45937.55230891204</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45937.55230891204</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45937.55230891204</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45937.55230891204</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45937.55230891204</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45937.55230891204</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45937.55230891204</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9">
        <f ca="1">IFERROR(NOW()-F26,"")</f>
        <v>45937.552308796294</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45937.552308796294</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45937.552308796294</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45937.552308796294</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45937.552308796294</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45937.552308796294</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45937.552308796294</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45937.552308796294</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45937.552308796294</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45937.552308796294</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45937.552308796294</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45937.552308796294</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45937.552308796294</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45937.552308796294</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45937.552308796294</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45937.552308796294</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45937.552308796294</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45937.552308796294</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45937.552308796294</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45937.552308796294</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45937.552308796294</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45937.552308796294</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45937.552308796294</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45937.552308796294</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45937.552308796294</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45937.552308796294</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45937.552308796294</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45937.552308796294</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45937.552308796294</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45937.552308796294</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45937.552308796294</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45937.552308796294</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45937.552308796294</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45937.552308796294</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45937.552308796294</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45937.552308796294</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45937.552308796294</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45937.552308796294</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45937.552308796294</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45937.552308796294</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45937.552308796294</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45937.552308796294</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45937.552308796294</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45937.552308796294</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45937.552308796294</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45937.552308796294</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45937.552308796294</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45937.552308796294</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45937.552308796294</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45937.552308796294</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45937.552308796294</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45937.552308796294</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45937.552308796294</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45937.552308796294</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45937.552308796294</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45937.552308796294</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45937.552308796294</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45937.552308796294</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45937.552308796294</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45937.552308796294</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45937.552308796294</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45937.552308796294</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45937.552308796294</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45937.552308796294</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45937.552308796294</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45937.552308796294</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45937.552308796294</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45937.552308796294</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45937.552308796294</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45937.552308796294</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45937.552308796294</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45937.552308796294</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45937.552308796294</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45937.552308796294</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45937.552308796294</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45937.552308796294</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45937.552308796294</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45937.552308796294</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45937.552308796294</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45937.552308796294</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45937.552308796294</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45937.552308796294</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45937.552308796294</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45937.552308796294</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45937.552308796294</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45937.552308796294</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45937.552308796294</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45937.552308796294</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45937.552308796294</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45937.552308796294</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45937.552308796294</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45937.552308796294</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45937.552308796294</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45937.552308796294</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45937.552308796294</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45937.552308796294</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45937.552308796294</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45937.552308796294</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45937.552308796294</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45937.552308796294</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45937.552308796294</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45937.552308796294</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45937.552308796294</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45937.552308796294</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45937.552308796294</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45937.552308796294</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45937.552308796294</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45937.552308796294</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45937.552308796294</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45937.552308796294</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45937.552308796294</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45937.552308796294</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45937.552308796294</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45937.552308796294</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45937.552308796294</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45937.552308796294</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45937.552308796294</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45937.552308796294</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45937.552308796294</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45937.552308796294</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45937.552308796294</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45937.552308796294</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45937.552308796294</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45937.552308796294</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45937.552308796294</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45937.552308796294</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45937.552308796294</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45937.552308796294</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45937.552308796294</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45937.552308796294</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45937.552308796294</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45937.552308796294</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45937.552308796294</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45937.552308796294</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45937.552308796294</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45937.552308796294</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45937.552308796294</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45937.552308796294</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45937.552308796294</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45937.552308796294</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45937.552308796294</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45937.552308796294</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45937.552308796294</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45937.552308796294</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45937.552308796294</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45937.552308796294</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45937.552308796294</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45937.552308796294</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45937.552308796294</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45937.552308796294</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45937.552308796294</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45937.552308796294</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45937.552308796294</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45937.552308796294</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45937.552308796294</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45937.552308796294</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45937.552308796294</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45937.552308796294</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45937.552308796294</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45937.552308796294</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45937.552308796294</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45937.552308796294</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45937.552308796294</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45937.552308796294</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45937.552308796294</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45937.552308796294</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45937.552308796294</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45937.552308796294</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45937.552308796294</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45937.552308796294</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45937.552308796294</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45937.552308796294</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45937.552308796294</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45937.552308796294</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45937.552308796294</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45937.552308796294</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45937.552308796294</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45937.552308796294</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45937.552308796294</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45937.552308796294</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45937.552308796294</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45937.552308796294</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45937.552308796294</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45937.552308796294</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45937.552308796294</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45937.552308796294</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45937.552308796294</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45937.552308796294</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45937.552308796294</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45937.552308796294</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45937.552308796294</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45937.552308796294</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45937.552308796294</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45937.552308796294</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45937.552308796294</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45937.552308796294</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45937.552308796294</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45937.552308796294</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45937.552308796294</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45937.552308796294</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45937.552308796294</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45937.552308796294</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45937.552308796294</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45937.552308796294</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45937.552308796294</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45937.552308796294</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45937.552308796294</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45937.552308796294</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45937.552308796294</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45937.552308796294</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45937.552308796294</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45937.552308796294</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45937.552308796294</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45937.552308796294</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45937.552308796294</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45937.552308796294</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45937.552308796294</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45937.552308796294</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45937.552308796294</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45937.552308796294</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45937.552308796294</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45937.552308796294</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45937.552308796294</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45937.552308796294</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45937.552308796294</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45937.552308796294</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45937.552308796294</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45937.552308796294</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45937.552308796294</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45937.552308796294</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45937.552308796294</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45937.552308796294</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45937.552308796294</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45937.552308796294</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45937.552308796294</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45937.552308796294</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45937.552308796294</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45937.552308796294</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45937.552308796294</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45937.552308796294</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45937.552308796294</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45937.552308796294</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45937.552308796294</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45937.552308796294</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45937.552308796294</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45937.552308796294</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45937.552308796294</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45937.552308796294</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45937.552308796294</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45937.552308796294</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45937.552308796294</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45937.552308796294</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45937.552308796294</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45937.552308796294</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45937.552308796294</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45937.552308796294</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45937.552308796294</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45937.552308796294</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45937.552308796294</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45937.552308796294</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45937.552308796294</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45937.552308796294</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45937.552308796294</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45937.552308796294</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45937.552308796294</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45937.552308796294</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45937.552308796294</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45937.552308796294</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45937.552308796294</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45937.552308796294</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45937.552308796294</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45937.552308796294</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45937.552308796294</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45937.552308796294</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45937.552308796294</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45937.552308796294</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45937.552308796294</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45937.552308796294</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45937.552308796294</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45937.552308796294</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45937.552308796294</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45937.552308796294</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45937.552308796294</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45937.552308796294</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45937.552308796294</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45937.552308796294</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45937.552308796294</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45937.552308796294</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45937.552308796294</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45937.552308796294</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45937.552308796294</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45937.552308796294</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45937.552308796294</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45937.552308796294</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45937.552308796294</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45937.552308796294</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45937.552308796294</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45937.552308796294</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45937.552308796294</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45937.552308796294</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45937.552308796294</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45937.552308796294</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45937.552308796294</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45937.552308796294</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45937.552308796294</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45937.552308796294</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45937.552308796294</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45937.552308796294</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45937.552308796294</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45937.552308796294</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45937.552308796294</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45937.552308796294</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45937.552308796294</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45937.552308796294</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45937.552308796294</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45937.552308796294</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45937.552308796294</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45937.552308796294</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45937.552308796294</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45937.552308796294</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45937.552308796294</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45937.552308796294</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45937.552308796294</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45937.552308796294</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45937.552308796294</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45937.552308796294</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45937.552308796294</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45937.552308796294</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45937.552308796294</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45937.552308796294</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45937.552308796294</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45937.552308796294</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45937.552308796294</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45937.552308796294</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45937.552308796294</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45937.552308796294</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45937.552308796294</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45937.552308796294</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45937.552308796294</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45937.552308796294</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45937.552308796294</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45937.552308796294</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45937.552308796294</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45937.552308796294</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45937.552308796294</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45937.552308796294</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45937.552308796294</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45937.552308796294</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45937.552308796294</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45937.552308796294</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45937.552308796294</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45937.552308796294</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45937.552308796294</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45937.552308796294</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45937.552308796294</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45937.552308796294</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45937.552308796294</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45937.552308796294</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45937.552308796294</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45937.552308796294</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45937.552308796294</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45937.552308796294</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45937.552308796294</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45937.552308796294</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45937.552308796294</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45937.552308796294</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45937.552308796294</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45937.552308796294</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45937.552308796294</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45937.552308796294</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45937.552308796294</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45937.552308796294</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45937.552308796294</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45937.552308796294</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45937.552308796294</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45937.552308796294</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45937.552308796294</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45937.552308796294</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45937.552308796294</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45937.552308796294</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45937.552308796294</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45937.552308796294</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45937.552308796294</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45937.552308796294</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45937.552308796294</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45937.552308796294</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45937.552308796294</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45937.552308796294</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45937.552308796294</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45937.552308796294</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45937.552308796294</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45937.55230891204</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45937.55230891204</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45937.55230891204</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45937.55230891204</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45937.55230891204</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45937.55230891204</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45937.55230891204</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45937.55230891204</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45937.55230891204</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45937.55230891204</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45937.55230891204</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45937.55230891204</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45937.55230891204</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45937.55230891204</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45937.55230891204</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45937.55230891204</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45937.55230891204</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45937.55230891204</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45937.55230891204</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45937.55230891204</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45937.55230891204</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45937.55230891204</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45937.55230891204</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45937.55230891204</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45937.55230891204</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45937.55230891204</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45937.55230891204</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45937.55230891204</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45937.55230891204</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45937.55230891204</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45937.55230891204</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45937.55230891204</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45937.55230891204</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45937.55230891204</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45937.55230891204</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45937.55230891204</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45937.55230891204</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45937.55230891204</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45937.55230891204</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45937.55230891204</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45937.55230891204</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45937.55230891204</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45937.55230891204</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45937.55230891204</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45937.55230891204</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45937.55230891204</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45937.55230891204</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45937.55230891204</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45937.55230891204</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45937.55230891204</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45937.55230891204</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45937.55230891204</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45937.55230891204</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45937.55230891204</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45937.55230891204</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45937.55230891204</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45937.55230891204</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45937.55230891204</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45937.55230891204</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45937.55230891204</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45937.55230891204</v>
      </c>
      <c r="H477" s="137"/>
      <c r="I477" s="133" t="str">
        <f>IFERROR(VLOOKUP(D477,DB!A:F,6,0),"")</f>
        <v/>
      </c>
      <c r="J477" s="133" t="str">
        <f>IFERROR(VLOOKUP(D477,DB!A:G,7,0),"")</f>
        <v/>
      </c>
      <c r="K477" s="140"/>
      <c r="L477" s="135" t="str">
        <f>IFERROR(VLOOKUP(D477,DB!A:I,9,0),"")</f>
        <v/>
      </c>
    </row>
    <row r="478" spans="1:12" ht="15" customHeight="1">
      <c r="A478" s="141"/>
      <c r="B478" s="141" t="str">
        <f>IFERROR(VLOOKUP(D478,DB!A:K,11,0),"")</f>
        <v/>
      </c>
      <c r="C478" s="142"/>
      <c r="D478" s="143"/>
      <c r="E478" s="144"/>
      <c r="F478" s="145"/>
      <c r="G478" s="146">
        <f ca="1">IFERROR(NOW()-F478,"")</f>
        <v>45937.55230891204</v>
      </c>
      <c r="H478" s="145"/>
      <c r="I478" s="141" t="str">
        <f>IFERROR(VLOOKUP(D478,DB!A:F,6,0),"")</f>
        <v/>
      </c>
      <c r="J478" s="141" t="str">
        <f>IFERROR(VLOOKUP(D478,DB!A:G,7,0),"")</f>
        <v/>
      </c>
      <c r="K478" s="147"/>
      <c r="L478" s="143"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45.720248958328739</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11.363431828700413</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2.5179513890179805E-2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37" t="s">
        <v>35348</v>
      </c>
      <c r="E5" s="37" t="s">
        <v>38964</v>
      </c>
      <c r="F5" s="38">
        <v>45937.548715277779</v>
      </c>
      <c r="G5" s="39">
        <f ca="1">IFERROR(NOW()-F5,"-")</f>
        <v>3.5938657383667305E-3</v>
      </c>
      <c r="H5" s="38">
        <v>45937.521643518521</v>
      </c>
      <c r="I5" s="37" t="str">
        <f>IFERROR(VLOOKUP(D5,DB!A:F,6,0),"")</f>
        <v>Generator-SG</v>
      </c>
      <c r="J5" s="37" t="str">
        <f>IFERROR(VLOOKUP(D5,DB!A:G,7,0),"")</f>
        <v>Vandalized</v>
      </c>
      <c r="K5" s="37" t="s">
        <v>39069</v>
      </c>
      <c r="L5" s="37" t="str">
        <f>IFERROR(VLOOKUP(D5,DB!A:I,9,0),"")</f>
        <v>Latis</v>
      </c>
      <c r="M5" s="128"/>
    </row>
    <row r="6" spans="1:13" ht="15">
      <c r="A6" s="37"/>
      <c r="B6" s="37" t="str">
        <f>IFERROR(VLOOKUP(D6,DB!A:K,11,0),"")</f>
        <v/>
      </c>
      <c r="C6" s="37"/>
      <c r="D6" s="37"/>
      <c r="E6" s="37"/>
      <c r="F6" s="38"/>
      <c r="G6" s="39">
        <f ca="1">IFERROR(NOW()-F6,"-")</f>
        <v>45937.552309143517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45937.552309143517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45937.552309143517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45937.552309143517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45937.552309143517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45937.552309143517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45937.552309143517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45937.552309143517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45937.552309143517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45937.552309143517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45937.552309143517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45937.552309143517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45937.552309143517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45937.552309143517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45937.552309143517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45937.552309143517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45937.552309143517</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45937.552309143517</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45937.552309143517</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45937.552309143517</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45937.552309143517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45937.552309143517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45937.552309143517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45937.552309143517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45937.552309143517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45937.552309143517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45937.552309143517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45937.552309143517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45937.552309143517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45937.552309143517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45937.552309143517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45937.552309143517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45937.552309143517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45937.552309143517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45937.552309143517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45937.552309143517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45937.552309143517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45937.552309143517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45937.552309143517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45937.552309143517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45937.552309143517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45937.552309143517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45937.552309143517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45937.552309143517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45937.552309143517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45937.552309143517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45937.552309143517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45937.552309143517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45937.552309143517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45937.552309143517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45937.552309143517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45937.552309143517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45937.552309143517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45937.552309143517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45937.552309143517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45937.552309143517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45937.552309143517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45937.552309143517</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45937.552309143517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45937.552309143517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45937.552309143517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45937.552309143517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45937.552309143517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45937.552309143517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45937.552309143517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45937.552309143517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45937.552309143517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45937.552309143517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45937.552309143517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45937.552309143517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45937.552309143517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45937.552309143517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45937.552309143517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45937.552309143517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45937.552309143517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45937.552309143517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45937.552309143517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45937.552309143517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45937.552309143517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45937.552309143517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45937.552309143517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45937.552309143517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45937.552309143517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45937.552309143517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45937.552309143517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45937.552309143517</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45937.552309143517</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45937.552309143517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45937.552309143517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45937.552309143517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45937.552309143517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45937.552309143517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45937.552309143517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45937.552309143517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45937.552309143517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45937.552309143517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45937.552309143517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45937.552309143517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45937.552309143517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45937.552309143517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45937.552309143517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45937.552309143517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45937.552309143517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45937.552309143517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45937.552309143517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45937.552309143517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45937.552309143517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45937.552309143517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45937.552309143517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45937.552309143517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45937.552309143517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45937.552309143517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45937.552309143517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45937.552309143517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45937.552309143517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45937.552309143517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45937.552309143517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45937.552309143517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45937.552309143517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45937.552309143517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45937.552309143517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45937.552309143517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45937.552309143517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45937.552309143517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45937.552309143517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45937.552309143517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45937.552309143517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45937.552309143517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45937.552309143517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45937.552309143517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45937.552309143517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45937.552309143517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45937.552309143517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45937.552309143517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45937.552309143517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45937.552309143517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45937.552309143517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45937.552309143517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45937.552309143517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45937.552309143517</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45937.552309143517</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10.779461689817254</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45937.552309143517</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3.6713366898184177</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2.6100635416660225</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1</v>
      </c>
      <c r="D6" s="112" t="s">
        <v>32708</v>
      </c>
      <c r="E6" s="129" t="s">
        <v>39071</v>
      </c>
      <c r="F6" s="116">
        <v>45937.446932870371</v>
      </c>
      <c r="G6" s="81">
        <f ca="1">IFERROR(NOW()-F6,"-")</f>
        <v>0.10537627314624842</v>
      </c>
      <c r="H6" s="116">
        <v>45937.397986111115</v>
      </c>
      <c r="I6" s="112" t="str">
        <f>IFERROR(VLOOKUP(D6,DB!A:F,6,0),"")</f>
        <v>SCECO</v>
      </c>
      <c r="J6" s="112" t="str">
        <f>IFERROR(VLOOKUP(D6,DB!A:G,7,0),"")</f>
        <v>Dead</v>
      </c>
      <c r="K6" s="117" t="s">
        <v>39077</v>
      </c>
      <c r="L6" s="118" t="str">
        <f>IFERROR(VLOOKUP(D6,DB!A:I,9,0),"")</f>
        <v>Latis</v>
      </c>
    </row>
    <row r="7" spans="1:16383" ht="31.5" customHeight="1">
      <c r="A7" s="113" t="s">
        <v>39078</v>
      </c>
      <c r="B7" s="112" t="str">
        <f>IFERROR(VLOOKUP(D7,DB!A:K,11,0),"")</f>
        <v>R6</v>
      </c>
      <c r="C7" s="114">
        <v>2</v>
      </c>
      <c r="D7" s="112" t="s">
        <v>32847</v>
      </c>
      <c r="E7" s="115" t="s">
        <v>38964</v>
      </c>
      <c r="F7" s="116">
        <v>45937.498900462961</v>
      </c>
      <c r="G7" s="81">
        <f ca="1">IFERROR(NOW()-F7,"-")</f>
        <v>5.3408680556458421E-2</v>
      </c>
      <c r="H7" s="116">
        <v>45937.477210648147</v>
      </c>
      <c r="I7" s="112" t="str">
        <f>IFERROR(VLOOKUP(D7,DB!A:F,6,0),"")</f>
        <v>SCECO</v>
      </c>
      <c r="J7" s="112" t="str">
        <f>IFERROR(VLOOKUP(D7,DB!A:G,7,0),"")</f>
        <v>Dead</v>
      </c>
      <c r="K7" s="117" t="s">
        <v>39079</v>
      </c>
      <c r="L7" s="118" t="str">
        <f>IFERROR(VLOOKUP(D7,DB!A:I,9,0),"")</f>
        <v>Latis</v>
      </c>
    </row>
    <row r="8" spans="1:16383" ht="31.5" customHeight="1">
      <c r="A8" s="113"/>
      <c r="B8" s="112" t="str">
        <f>IFERROR(VLOOKUP(D8,DB!A:K,11,0),"")</f>
        <v/>
      </c>
      <c r="C8" s="114"/>
      <c r="D8" s="112"/>
      <c r="E8" s="115"/>
      <c r="F8" s="116"/>
      <c r="G8" s="81">
        <f ca="1">IFERROR(NOW()-F8,"-")</f>
        <v>45937.552309143517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45937.552309143517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45937.552309143517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45937.552309143517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45937.552309143517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45937.552309143517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45937.552309143517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45937.552309143517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45937.552309143517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45937.552309143517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45937.552309143517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45937.552309143517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45937.552309143517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45937.552309143517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45937.552309143517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45937.552309143517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45937.552309143517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45937.552309143517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45937.552309143517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45937.552309143517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45937.552309143517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45937.552309143517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45937.552309143517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45937.552309143517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45937.552309143517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45937.552309143517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45937.552309143517</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45937.552309143517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45937.552309143517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45937.552309143517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45937.552309143517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45937.552309143517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45937.552309143517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45937.552309143517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45937.552309143517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45937.552309143517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45937.552309143517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45937.552309143517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45937.552309143517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45937.552309143517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45937.552309143517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45937.552309143517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45937.552309143517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45937.552309143517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45937.552309143517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45937.552309143517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45937.552309143517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45937.552309143517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45937.552309143517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45937.552309143517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45937.552309143517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45937.552309143517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45937.552309143517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45937.552309143517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45937.552309143517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45937.552309143517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45937.552309143517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45937.552309143517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45937.552309143517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45937.552309143517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45937.552309143517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45937.552309143517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45937.552309143517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45937.552309143517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45937.552309143517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45937.552309143517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45937.552309143517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45937.552309143517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45937.552309143517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45937.552309143517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45937.552309143517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45937.552309143517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45937.552309143517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45937.552309143517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45937.552309143517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45937.552309143517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45937.552309143517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45937.552309143517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45937.552309143517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45937.552309143517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45937.552309143517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45937.552309143517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45937.552309143517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45937.552309143517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45937.552309143517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45937.552309143517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45937.552309143517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45937.552309143517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45937.552309143517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45937.552309143517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45937.552309143517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45937.552309143517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45937.552309143517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45937.552309143517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45937.552309143517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45937.552309143517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45937.552309143517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45937.552309143517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45937.552309143517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45937.552309143517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45937.552309143517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45937.552309143517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45937.552309143517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45937.552309143517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45937.552309143517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45937.552309143517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45937.552309143517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45937.552309143517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45937.552309143517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45937.552309143517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45937.552309143517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45937.552309143517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45937.552309143517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45937.552309143517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45937.552309143517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45937.552309143517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45937.552309143517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45937.552309143517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45937.552309143517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45937.552309143517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45937.552309143517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45937.552309143517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45937.552309143517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45937.552309143517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45937.552309143517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45937.552309143517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45937.552309143517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45937.552309143517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45937.552309143517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45937.552309143517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45937.552309143517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45937.552309143517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45937.552309143517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45937.552309143517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45937.552309143517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45937.552309143517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45937.552309143517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45937.552309143517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45937.552309143517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45937.552309143517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45937.552309143517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45937.552309143517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45937.552309143517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45937.552309143517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45937.552309143517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45937.552309143517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45937.552309143517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45937.552309143517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45937.552309143517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45937.552309143517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45937.552309143517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45937.552309143517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45937.552309143517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45937.552309143517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45937.552309143517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45937.552309143517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45937.552309143517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45937.552309143517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45937.552309143517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45937.552309143517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45937.552309143517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45937.552309143517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45937.552309143517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45937.552309143517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45937.552309143517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45937.552309143517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45937.552309143517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45937.552309143517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45937.552309143517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45937.552309143517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45937.552309143517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45937.552309143517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45937.552309143517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45937.552309143517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45937.552309143517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45937.552309143517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45937.552309143517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45937.552309143517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45937.552309143517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45937.552309143517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45937.552309143517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45937.552309143517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45937.552309143517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45937.552309143517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45937.552309143517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45937.552309143517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45937.552309143517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45937.552309143517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45937.552309143517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45937.552309143517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45937.552309143517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45937.552309143517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45937.552309143517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45937.552309143517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45937.552309143517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45937.552309143517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45937.552309143517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45937.552309143517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45937.552309143517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45937.552309143517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45937.552309143517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45937.552309143517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45937.552309143517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45937.552309143517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45937.552309143517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45937.552309143517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45937.552309143517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45937.552309143517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45937.552309143517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45937.552309143517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45937.552309143517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45937.552309143517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45937.552309143517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45937.552309143517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45937.552309143517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45937.552309143517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45937.552309143517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45937.552309143517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45937.552309143517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45937.552309143517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45937.552309143517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45937.552309143517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45937.552309143517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45937.552309143517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45937.552309143517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45937.552309143517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45937.552309143517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45937.552309143517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45937.552309143517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45937.552309143517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45937.552309143517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45937.552309143517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45937.552309143517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45937.552309143517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45937.552309143517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45937.552309143517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45937.552309143517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45937.552309143517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45937.552309143517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45937.552309143517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45937.552309143517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45937.552309143517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45937.552309143517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45937.552309143517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45937.552309143517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45937.552309143517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45937.552309143517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45937.552309143517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45937.552309143517</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45937.552309143517</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2025-10-07T10:15:35Z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