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84" documentId="13_ncr:1_{F6CB121F-512D-4AA6-A0C1-0FB36C537598}" xr6:coauthVersionLast="47" xr6:coauthVersionMax="47" xr10:uidLastSave="{60DD5555-5ED2-4121-9E5F-D2826F6631F2}"/>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10" i="3"/>
  <c r="G11" i="3"/>
  <c r="G12" i="3"/>
  <c r="G13" i="3"/>
  <c r="I3" i="4"/>
  <c r="J3" i="4"/>
  <c r="I3" i="6"/>
  <c r="I4" i="6"/>
  <c r="L10" i="3"/>
  <c r="J10" i="3"/>
  <c r="I10" i="3"/>
  <c r="B10"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<sst xmlns="http://schemas.openxmlformats.org/spreadsheetml/2006/main" count="178580" uniqueCount="39074">
  <si>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</si>
  <si>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</si>
  <si>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</si>
  <si>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</si>
  <si>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</si>
  <si>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</si>
  <si>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</si>
  <si>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</si>
  <si>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</si>
  <si>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</si>
  <si>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</si>
  <si>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</si>
  <si>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</si>
  <si>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</si>
  <si>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</si>
  <si>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</si>
  <si>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</si>
  <si>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</si>
  <si>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</si>
  <si>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</si>
  <si>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</si>
  <si>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</si>
  <si>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</si>
  <si>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</si>
  <si>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</si>
  <si>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</si>
  <si>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</si>
  <si>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</si>
  <si>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</si>
  <si>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</si>
  <si>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</si>
  <si>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</si>
  <si>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</si>
  <si>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</si>
  <si>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</si>
  <si>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</si>
  <si>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</si>
  <si>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</si>
  <si>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</si>
  <si>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</si>
  <si>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</si>
  <si>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</si>
  <si>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</si>
  <si>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</si>
  <si>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</si>
  <si>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</si>
  <si>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</si>
  <si>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</si>
  <si>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</si>
  <si>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</si>
  <si>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</si>
  <si>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</si>
  <si>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</si>
  <si>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</si>
  <si>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</si>
  <si>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</si>
  <si>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</si>
  <si>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</si>
  <si>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</si>
  <si>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</si>
  <si>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</si>
  <si>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</si>
  <si>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</si>
  <si>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</si>
  <si>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</si>
  <si>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</si>
  <si>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</si>
  <si>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</si>
  <si>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</si>
  <si>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</si>
  <si>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</si>
  <si>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</si>
  <si>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</si>
  <si>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</si>
  <si>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</si>
  <si>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</si>
  <si>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</si>
  <si>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</si>
  <si>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</si>
  <si>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</si>
  <si>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</si>
  <si>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</si>
  <si>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</si>
  <si>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</si>
  <si>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</si>
  <si>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</si>
  <si>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</si>
  <si>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</si>
  <si>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</si>
  <si>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</si>
  <si>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</si>
  <si>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</si>
  <si>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</si>
  <si>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</si>
  <si>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</si>
  <si>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</si>
  <si>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</si>
  <si>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</si>
  <si>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</si>
  <si>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</si>
  <si>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</si>
  <si>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</si>
  <si>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</si>
  <si>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</si>
  <si>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</si>
  <si>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</si>
  <si>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</si>
  <si>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</si>
  <si>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</si>
  <si>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</si>
  <si>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</si>
  <si>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</si>
  <si>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</si>
  <si>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</si>
  <si>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</si>
  <si>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</si>
  <si>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</si>
  <si>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</si>
  <si>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</si>
  <si>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</si>
  <si>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</si>
  <si>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</si>
  <si>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</si>
  <si>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</si>
  <si>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</si>
  <si>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</si>
  <si>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</si>
  <si>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</si>
  <si>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</si>
  <si>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</si>
  <si>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</si>
  <si>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</si>
  <si>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</si>
  <si>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</si>
  <si>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</si>
  <si>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</si>
  <si>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</si>
  <si>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</si>
  <si>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</si>
  <si>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</si>
  <si>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</si>
  <si>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</si>
  <si>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</si>
  <si>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</si>
  <si>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</si>
  <si>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</si>
  <si>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</si>
  <si>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</si>
  <si>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</si>
  <si>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</si>
  <si>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</si>
  <si>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</si>
  <si>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</si>
  <si>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</si>
  <si>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</si>
  <si>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</si>
  <si>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</si>
  <si>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</si>
  <si>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</si>
  <si>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</si>
  <si>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</si>
  <si>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</si>
  <si>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</si>
  <si>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</si>
  <si>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</si>
  <si>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</si>
  <si>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</si>
  <si>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</si>
  <si>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</si>
  <si>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</si>
  <si>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</si>
  <si>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</si>
  <si>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</si>
  <si>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</si>
  <si>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</si>
  <si>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</si>
  <si>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</si>
  <si>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</si>
  <si>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</si>
  <si>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</si>
  <si>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</si>
  <si>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</si>
  <si>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</si>
  <si>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</si>
  <si>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</si>
  <si>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</si>
  <si>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</si>
  <si>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</si>
  <si>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</si>
  <si>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</si>
  <si>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</si>
  <si>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</si>
  <si>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</si>
  <si>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</si>
  <si>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</si>
  <si>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</si>
  <si>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</si>
  <si>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</si>
  <si>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</si>
  <si>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</si>
  <si>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</si>
  <si>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</si>
  <si>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</si>
  <si>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</si>
  <si>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</si>
  <si>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</si>
  <si>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</si>
  <si>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</si>
  <si>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</si>
  <si>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</si>
  <si>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</si>
  <si>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</si>
  <si>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</si>
  <si>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</si>
  <si>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</si>
  <si>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</si>
  <si>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</si>
  <si>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</si>
  <si>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</si>
  <si>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</si>
  <si>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</si>
  <si>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</si>
  <si>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</si>
  <si>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</si>
  <si>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</si>
  <si>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</si>
  <si>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</si>
  <si>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</si>
  <si>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</si>
  <si>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</si>
  <si>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</si>
  <si>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</si>
  <si>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</si>
  <si>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</si>
  <si>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</si>
  <si>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</si>
  <si>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</si>
  <si>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</si>
  <si>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</si>
  <si>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</si>
  <si>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</si>
  <si>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</si>
  <si>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</si>
  <si>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</si>
  <si>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</si>
  <si>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</si>
  <si>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</si>
  <si>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</si>
  <si>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</si>
  <si>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</si>
  <si>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</si>
  <si>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</si>
  <si>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</si>
  <si>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</si>
  <si>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</si>
  <si>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</si>
  <si>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</si>
  <si>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</si>
  <si>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</si>
  <si>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</si>
  <si>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</si>
  <si>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</si>
  <si>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</si>
  <si>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</si>
  <si>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</si>
  <si>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</si>
  <si>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</si>
  <si>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</si>
  <si>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</si>
  <si>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</si>
  <si>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</si>
  <si>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</si>
  <si>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</si>
  <si>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</si>
  <si>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</si>
  <si>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</si>
  <si>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</si>
  <si>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</si>
  <si>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</si>
  <si>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</si>
  <si>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</si>
  <si>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</si>
  <si>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</si>
  <si>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</si>
  <si>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</si>
  <si>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</si>
  <si>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</si>
  <si>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</si>
  <si>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</si>
  <si>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</si>
  <si>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</si>
  <si>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</si>
  <si>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</si>
  <si>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</si>
  <si>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</si>
  <si>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</si>
  <si>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</si>
  <si>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</si>
  <si>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</si>
  <si>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</si>
  <si>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</si>
  <si>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</si>
  <si>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</si>
  <si>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</si>
  <si>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</si>
  <si>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</si>
  <si>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</si>
  <si>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</si>
  <si>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</si>
  <si>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</si>
  <si>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</si>
  <si>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</si>
  <si>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</si>
  <si>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</si>
  <si>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</si>
  <si>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</si>
  <si>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</si>
  <si>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</si>
  <si>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</si>
  <si>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</si>
  <si>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</si>
  <si>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</si>
  <si>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</si>
  <si>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</si>
  <si>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</si>
  <si>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</si>
  <si>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</si>
  <si>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</si>
  <si>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</si>
  <si>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</si>
  <si>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</si>
  <si>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</si>
  <si>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</si>
  <si>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</si>
  <si>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</si>
  <si>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</si>
  <si>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</si>
  <si>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</si>
  <si>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</si>
  <si>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</si>
  <si>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</si>
  <si>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</si>
  <si>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</si>
  <si>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</si>
  <si>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</si>
  <si>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</si>
  <si>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</si>
  <si>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</si>
  <si>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</si>
  <si>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</si>
  <si>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</si>
  <si>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</si>
  <si>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</si>
  <si>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</si>
  <si>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</si>
  <si>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</si>
  <si>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</si>
  <si>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</si>
  <si>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</si>
  <si>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</si>
  <si>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</si>
  <si>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</si>
  <si>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</si>
  <si>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</si>
  <si>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</si>
  <si>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</si>
  <si>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</si>
  <si>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</si>
  <si>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</si>
  <si>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</si>
  <si>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</si>
  <si>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</si>
  <si>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</si>
  <si>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</si>
  <si>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</si>
  <si>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</si>
  <si>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</si>
  <si>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</si>
  <si>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</si>
  <si>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</si>
  <si>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</si>
  <si>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</si>
  <si>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</si>
  <si>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</si>
  <si>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</si>
  <si>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</si>
  <si>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</si>
  <si>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</si>
  <si>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</si>
  <si>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</si>
  <si>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</si>
  <si>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</si>
  <si>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</si>
  <si>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</si>
  <si>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</si>
  <si>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</si>
  <si>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</si>
  <si>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</si>
  <si>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</si>
  <si>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</si>
  <si>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</si>
  <si>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</si>
  <si>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</si>
  <si>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</si>
  <si>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</si>
  <si>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</si>
  <si>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</si>
  <si>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</si>
  <si>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</si>
  <si>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</si>
  <si>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</si>
  <si>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</si>
  <si>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</si>
  <si>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</si>
  <si>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</si>
  <si>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</si>
  <si>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</si>
  <si>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</si>
  <si>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</si>
  <si>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</si>
  <si>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</si>
  <si>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</si>
  <si>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</si>
  <si>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</si>
  <si>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</si>
  <si>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</si>
  <si>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</si>
  <si>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</si>
  <si>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</si>
  <si>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</si>
  <si>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</si>
  <si>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</si>
  <si>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</si>
  <si>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</si>
  <si>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</si>
  <si>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</si>
  <si>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</si>
  <si>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</si>
  <si>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</si>
  <si>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</si>
  <si>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</si>
  <si>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</si>
  <si>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</si>
  <si>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</si>
  <si>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</si>
  <si>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</si>
  <si>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</si>
  <si>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</si>
  <si>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</si>
  <si>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</si>
  <si>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</si>
  <si>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</si>
  <si>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</si>
  <si>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</si>
  <si>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</si>
  <si>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</si>
  <si>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</si>
  <si>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</si>
  <si>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</si>
  <si>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</si>
  <si>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</si>
  <si>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</si>
  <si>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</si>
  <si>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</si>
  <si>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</si>
  <si>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</si>
  <si>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</si>
  <si>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</si>
  <si>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</si>
  <si>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</si>
  <si>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</si>
  <si>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</si>
  <si>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</si>
  <si>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</si>
  <si>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</si>
  <si>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</si>
  <si>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</si>
  <si>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</si>
  <si>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</si>
  <si>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</si>
  <si>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</si>
  <si>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</si>
  <si>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</si>
  <si>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</si>
  <si>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</si>
  <si>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</si>
  <si>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</si>
  <si>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</si>
  <si>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</si>
  <si>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</si>
  <si>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</si>
  <si>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</si>
  <si>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</si>
  <si>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</si>
  <si>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</si>
  <si>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</si>
  <si>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</si>
  <si>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</si>
  <si>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</si>
  <si>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</si>
  <si>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</si>
  <si>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</si>
  <si>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</si>
  <si>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</si>
  <si>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</si>
  <si>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</si>
  <si>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</si>
  <si>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</si>
  <si>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</si>
  <si>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</si>
  <si>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</si>
  <si>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</si>
  <si>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</si>
  <si>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</si>
  <si>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</si>
  <si>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</si>
  <si>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</si>
  <si>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</si>
  <si>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</si>
  <si>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</si>
  <si>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</si>
  <si>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</si>
  <si>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</si>
  <si>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</si>
  <si>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</si>
  <si>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</si>
  <si>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</si>
  <si>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</si>
  <si>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</si>
  <si>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</si>
  <si>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</si>
  <si>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</si>
  <si>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</si>
  <si>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</si>
  <si>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</si>
  <si>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</si>
  <si>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</si>
  <si>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</si>
  <si>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</si>
  <si>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</si>
  <si>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</si>
  <si>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</si>
  <si>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</si>
  <si>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</si>
  <si>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</si>
  <si>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</si>
  <si>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</si>
  <si>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</si>
  <si>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</si>
  <si>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</si>
  <si>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</si>
  <si>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</si>
  <si>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</si>
  <si>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</si>
  <si>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</si>
  <si>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</si>
  <si>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</si>
  <si>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</si>
  <si>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</si>
  <si>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</si>
  <si>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</si>
  <si>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</si>
  <si>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</si>
  <si>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</si>
  <si>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</si>
  <si>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</si>
  <si>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</si>
  <si>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</si>
  <si>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</si>
  <si>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</si>
  <si>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</si>
  <si>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</si>
  <si>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</si>
  <si>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</si>
  <si>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</si>
  <si>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</si>
  <si>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</si>
  <si>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</si>
  <si>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</si>
  <si>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</si>
  <si>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</si>
  <si>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</si>
  <si>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</si>
  <si>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</si>
  <si>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</si>
  <si>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</si>
  <si>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</si>
  <si>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</si>
  <si>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</si>
  <si>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</si>
  <si>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</si>
  <si>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</si>
  <si>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</si>
  <si>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</si>
  <si>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</si>
  <si>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</si>
  <si>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</si>
  <si>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</si>
  <si>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</si>
  <si>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</si>
  <si>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</si>
  <si>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</si>
  <si>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</si>
  <si>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</si>
  <si>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</si>
  <si>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</si>
  <si>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</si>
  <si>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</si>
  <si>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</si>
  <si>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</si>
  <si>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</si>
  <si>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</si>
  <si>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</si>
  <si>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</si>
  <si>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</si>
  <si>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</si>
  <si>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</si>
  <si>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</si>
  <si>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</si>
  <si>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</si>
  <si>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</si>
  <si>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</si>
  <si>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</si>
  <si>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</si>
  <si>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</si>
  <si>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</si>
  <si>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</si>
  <si>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</si>
  <si>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</si>
  <si>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</si>
  <si>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</si>
  <si>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</si>
  <si>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</si>
  <si>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</si>
  <si>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</si>
  <si>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</si>
  <si>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</si>
  <si>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</si>
  <si>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</si>
  <si>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</si>
  <si>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</si>
  <si>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</si>
  <si>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</si>
  <si>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</si>
  <si>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</si>
  <si>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</si>
  <si>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</si>
  <si>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</si>
  <si>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</si>
  <si>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</si>
  <si>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</si>
  <si>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</si>
  <si>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</si>
  <si>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</si>
  <si>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</si>
  <si>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</si>
  <si>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</si>
  <si>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</si>
  <si>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</si>
  <si>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</si>
  <si>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</si>
  <si>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</si>
  <si>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</si>
  <si>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</si>
  <si>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</si>
  <si>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</si>
  <si>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</si>
  <si>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</si>
  <si>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</si>
  <si>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</si>
  <si>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</si>
  <si>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</si>
  <si>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</si>
  <si>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</si>
  <si>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</si>
  <si>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</si>
  <si>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</si>
  <si>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</si>
  <si>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</si>
  <si>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</si>
  <si>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</si>
  <si>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</si>
  <si>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</si>
  <si>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</si>
  <si>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</si>
  <si>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</si>
  <si>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</si>
  <si>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</si>
  <si>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</si>
  <si>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</si>
  <si>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</si>
  <si>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</si>
  <si>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</si>
  <si>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</si>
  <si>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</si>
  <si>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</si>
  <si>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</si>
  <si>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</si>
  <si>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</si>
  <si>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</si>
  <si>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</si>
  <si>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</si>
  <si>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</si>
  <si>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</si>
  <si>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</si>
  <si>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</si>
  <si>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</si>
  <si>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</si>
  <si>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</si>
  <si>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</si>
  <si>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</si>
  <si>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</si>
  <si>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</si>
  <si>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</si>
  <si>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</si>
  <si>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</si>
  <si>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</si>
  <si>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</si>
  <si>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</si>
  <si>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</si>
  <si>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</si>
  <si>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</si>
  <si>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</si>
  <si>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</si>
  <si>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</si>
  <si>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</si>
  <si>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</si>
  <si>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</si>
  <si>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</si>
  <si>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</si>
  <si>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</si>
  <si>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</si>
  <si>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</si>
  <si>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</si>
  <si>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</si>
  <si>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</si>
  <si>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</si>
  <si>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</si>
  <si>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</si>
  <si>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</si>
  <si>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</si>
  <si>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</si>
  <si>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</si>
  <si>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</si>
  <si>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</si>
  <si>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</si>
  <si>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</si>
  <si>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</si>
  <si>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</si>
  <si>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</si>
  <si>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</si>
  <si>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</si>
  <si>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</si>
  <si>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</si>
  <si>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</si>
  <si>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</si>
  <si>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</si>
  <si>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</si>
  <si>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</si>
  <si>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</si>
  <si>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</si>
  <si>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</si>
  <si>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</si>
  <si>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</si>
  <si>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</si>
  <si>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</si>
  <si>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</si>
  <si>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</si>
  <si>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</si>
  <si>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</si>
  <si>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</si>
  <si>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</si>
  <si>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</si>
  <si>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</si>
  <si>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</si>
  <si>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</si>
  <si>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</si>
  <si>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</si>
  <si>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</si>
  <si>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</si>
  <si>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</si>
  <si>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</si>
  <si>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</si>
  <si>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</si>
  <si>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</si>
  <si>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</si>
  <si>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</si>
  <si>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</si>
  <si>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</si>
  <si>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</si>
  <si>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</si>
  <si>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</si>
  <si>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</si>
  <si>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</si>
  <si>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</si>
  <si>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</si>
  <si>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</si>
  <si>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</si>
  <si>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</si>
  <si>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</si>
  <si>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</si>
  <si>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</si>
  <si>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</si>
  <si>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</si>
  <si>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</si>
  <si>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</si>
  <si>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</si>
  <si>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</si>
  <si>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</si>
  <si>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</si>
  <si>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</si>
  <si>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</si>
  <si>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</si>
  <si>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</si>
  <si>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</si>
  <si>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</si>
  <si>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</si>
  <si>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</si>
  <si>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</si>
  <si>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</si>
  <si>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</si>
  <si>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</si>
  <si>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</si>
  <si>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</si>
  <si>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</si>
  <si>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</si>
  <si>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</si>
  <si>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</si>
  <si>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</si>
  <si>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</si>
  <si>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</si>
  <si>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</si>
  <si>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</si>
  <si>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</si>
  <si>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</si>
  <si>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</si>
  <si>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</si>
  <si>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</si>
  <si>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</si>
  <si>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</si>
  <si>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</si>
  <si>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</si>
  <si>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</si>
  <si>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</si>
  <si>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</si>
  <si>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</si>
  <si>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</si>
  <si>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</si>
  <si>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</si>
  <si>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</si>
  <si>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</si>
  <si>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</si>
  <si>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</si>
  <si>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</si>
  <si>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</si>
  <si>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</si>
  <si>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</si>
  <si>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</si>
  <si>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</si>
  <si>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</si>
  <si>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</si>
  <si>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</si>
  <si>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</si>
  <si>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</si>
  <si>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</si>
  <si>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</si>
  <si>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</si>
  <si>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</si>
  <si>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</si>
  <si>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</si>
  <si>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</si>
  <si>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</si>
  <si>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</si>
  <si>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</si>
  <si>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</si>
  <si>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</si>
  <si>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</si>
  <si>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</si>
  <si>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</si>
  <si>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</si>
  <si>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</si>
  <si>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</si>
  <si>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</si>
  <si>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</si>
  <si>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</si>
  <si>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</si>
  <si>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</si>
  <si>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</si>
  <si>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</si>
  <si>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</si>
  <si>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</si>
  <si>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</si>
  <si>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</si>
  <si>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</si>
  <si>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</si>
  <si>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</si>
  <si>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</si>
  <si>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</si>
  <si>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</si>
  <si>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</si>
  <si>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</si>
  <si>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</si>
  <si>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</si>
  <si>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</si>
  <si>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</si>
  <si>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</si>
  <si>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</si>
  <si>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</si>
  <si>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</si>
  <si>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</si>
  <si>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</si>
  <si>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</si>
  <si>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</si>
  <si>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</si>
  <si>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</si>
  <si>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</si>
  <si>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</si>
  <si>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</si>
  <si>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</si>
  <si>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</si>
  <si>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</si>
  <si>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</si>
  <si>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</si>
  <si>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</si>
  <si>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</si>
  <si>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</si>
  <si>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</si>
  <si>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</si>
  <si>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</si>
  <si>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</si>
  <si>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</si>
  <si>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</si>
  <si>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</si>
  <si>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</si>
  <si>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</si>
  <si>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</si>
  <si>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</si>
  <si>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</si>
  <si>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</si>
  <si>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</si>
  <si>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</si>
  <si>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</si>
  <si>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</si>
  <si>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</si>
  <si>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</si>
  <si>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</si>
  <si>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</si>
  <si>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</si>
  <si>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</si>
  <si>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</si>
  <si>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</si>
  <si>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</si>
  <si>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</si>
  <si>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</si>
  <si>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</si>
  <si>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</si>
  <si>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</si>
  <si>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</si>
  <si>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</si>
  <si>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</si>
  <si>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</si>
  <si>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</si>
  <si>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</si>
  <si>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</si>
  <si>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</si>
  <si>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</si>
  <si>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</si>
  <si>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</si>
  <si>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</si>
  <si>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</si>
  <si>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</si>
  <si>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</si>
  <si>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</si>
  <si>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</si>
  <si>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</si>
  <si>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</si>
  <si>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</si>
  <si>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</si>
  <si>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</si>
  <si>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</si>
  <si>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</si>
  <si>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</si>
  <si>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</si>
  <si>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</si>
  <si>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</si>
  <si>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</si>
  <si>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</si>
  <si>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</si>
  <si>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</si>
  <si>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</si>
  <si>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</si>
  <si>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</si>
  <si>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</si>
  <si>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</si>
  <si>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</si>
  <si>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</si>
  <si>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</si>
  <si>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</si>
  <si>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</si>
  <si>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</si>
  <si>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</si>
  <si>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</si>
  <si>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</si>
  <si>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</si>
  <si>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</si>
  <si>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</si>
  <si>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</si>
  <si>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</si>
  <si>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</si>
  <si>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</si>
  <si>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</si>
  <si>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</si>
  <si>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</si>
  <si>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</si>
  <si>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</si>
  <si>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</si>
  <si>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</si>
  <si>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</si>
  <si>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</si>
  <si>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</si>
  <si>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</si>
  <si>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</si>
  <si>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</si>
  <si>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</si>
  <si>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</si>
  <si>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</si>
  <si>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</si>
  <si>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</si>
  <si>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</si>
  <si>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</si>
  <si>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</si>
  <si>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</si>
  <si>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</si>
  <si>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</si>
  <si>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</si>
  <si>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</si>
  <si>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</si>
  <si>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</si>
  <si>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</si>
  <si>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</si>
  <si>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</si>
  <si>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</si>
  <si>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</si>
  <si>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</si>
  <si>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</si>
  <si>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</si>
  <si>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</si>
  <si>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</si>
  <si>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</si>
  <si>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</si>
  <si>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</si>
  <si>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</si>
  <si>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</si>
  <si>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</si>
  <si>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</si>
  <si>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</si>
  <si>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</si>
  <si>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</si>
  <si>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</si>
  <si>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</si>
  <si>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</si>
  <si>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</si>
  <si>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</si>
  <si>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</si>
  <si>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</si>
  <si>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</si>
  <si>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</si>
  <si>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</si>
  <si>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</si>
  <si>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</si>
  <si>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</si>
  <si>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</si>
  <si>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</si>
  <si>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</si>
  <si>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</si>
  <si>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</si>
  <si>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</si>
  <si>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</si>
  <si>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</si>
  <si>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</si>
  <si>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</si>
  <si>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</si>
  <si>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</si>
  <si>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</si>
  <si>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</si>
  <si>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</si>
  <si>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</si>
  <si>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</si>
  <si>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</si>
  <si>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</si>
  <si>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</si>
  <si>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</si>
  <si>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</si>
  <si>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</si>
  <si>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</si>
  <si>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</si>
  <si>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</si>
  <si>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</si>
  <si>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</si>
  <si>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</si>
  <si>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</si>
  <si>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</si>
  <si>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</si>
  <si>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</si>
  <si>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</si>
  <si>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</si>
  <si>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</si>
  <si>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</si>
  <si>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</si>
  <si>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</si>
  <si>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</si>
  <si>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</si>
  <si>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</si>
  <si>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</si>
  <si>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</si>
  <si>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</si>
  <si>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</si>
  <si>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</si>
  <si>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</si>
  <si>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</si>
  <si>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</si>
  <si>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</si>
  <si>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</si>
  <si>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</si>
  <si>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</si>
  <si>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</si>
  <si>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</si>
  <si>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</si>
  <si>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</si>
  <si>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</si>
  <si>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</si>
  <si>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</si>
  <si>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</si>
  <si>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</si>
  <si>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</si>
  <si>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</si>
  <si>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</si>
  <si>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</si>
  <si>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</si>
  <si>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</si>
  <si>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</si>
  <si>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</si>
  <si>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</si>
  <si>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</si>
  <si>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</si>
  <si>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</si>
  <si>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</si>
  <si>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</si>
  <si>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</si>
  <si>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</si>
  <si>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</si>
  <si>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</si>
  <si>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</si>
  <si>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</si>
  <si>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</si>
  <si>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</si>
  <si>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</si>
  <si>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</si>
  <si>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</si>
  <si>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</si>
  <si>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</si>
  <si>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</si>
  <si>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</si>
  <si>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</si>
  <si>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</si>
  <si>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</si>
  <si>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</si>
  <si>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</si>
  <si>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</si>
  <si>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</si>
  <si>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</si>
  <si>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</si>
  <si>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</si>
  <si>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</si>
  <si>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</si>
  <si>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</si>
  <si>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</si>
  <si>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</si>
  <si>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</si>
  <si>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</si>
  <si>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</si>
  <si>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</si>
  <si>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</si>
  <si>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</si>
  <si>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</si>
  <si>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</si>
  <si>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</si>
  <si>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</si>
  <si>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</si>
  <si>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</si>
  <si>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</si>
  <si>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</si>
  <si>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</si>
  <si>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</si>
  <si>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</si>
  <si>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</si>
  <si>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</si>
  <si>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</si>
  <si>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</si>
  <si>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</si>
  <si>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</si>
  <si>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</si>
  <si>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</si>
  <si>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</si>
  <si>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</si>
  <si>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</si>
  <si>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</si>
  <si>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</si>
  <si>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</si>
  <si>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</si>
  <si>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</si>
  <si>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</si>
  <si>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</si>
  <si>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</si>
  <si>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</si>
  <si>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</si>
  <si>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</si>
  <si>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</si>
  <si>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</si>
  <si>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</si>
  <si>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</si>
  <si>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</si>
  <si>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</si>
  <si>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</si>
  <si>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</si>
  <si>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</si>
  <si>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</si>
  <si>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</si>
  <si>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</si>
  <si>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</si>
  <si>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</si>
  <si>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</si>
  <si>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</si>
  <si>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</si>
  <si>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</si>
  <si>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</si>
  <si>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</si>
  <si>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</si>
  <si>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</si>
  <si>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</si>
  <si>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</si>
  <si>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</si>
  <si>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</si>
  <si>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</si>
  <si>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</si>
  <si>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</si>
  <si>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</si>
  <si>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</si>
  <si>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</si>
  <si>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</si>
  <si>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</si>
  <si>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</si>
  <si>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</si>
  <si>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</si>
  <si>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</si>
  <si>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</si>
  <si>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</si>
  <si>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</si>
  <si>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</si>
  <si>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</si>
  <si>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</si>
  <si>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</si>
  <si>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</si>
  <si>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</si>
  <si>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</si>
  <si>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</si>
  <si>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</si>
  <si>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</si>
  <si>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</si>
  <si>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</si>
  <si>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</si>
  <si>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</si>
  <si>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</si>
  <si>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</si>
  <si>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</si>
  <si>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</si>
  <si>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</si>
  <si>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</si>
  <si>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</si>
  <si>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</si>
  <si>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</si>
  <si>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</si>
  <si>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</si>
  <si>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</si>
  <si>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</si>
  <si>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</si>
  <si>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</si>
  <si>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</si>
  <si>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</si>
  <si>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</si>
  <si>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</si>
  <si>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</si>
  <si>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</si>
  <si>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</si>
  <si>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</si>
  <si>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</si>
  <si>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</si>
  <si>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</si>
  <si>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</si>
  <si>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</si>
  <si>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</si>
  <si>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</si>
  <si>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</si>
  <si>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</si>
  <si>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</si>
  <si>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</si>
  <si>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</si>
  <si>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</si>
  <si>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</si>
  <si>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</si>
  <si>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</si>
  <si>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</si>
  <si>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</si>
  <si>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</si>
  <si>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</si>
  <si>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</si>
  <si>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</si>
  <si>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</si>
  <si>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</si>
  <si>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</si>
  <si>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</si>
  <si>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</si>
  <si>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</si>
  <si>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</si>
  <si>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</si>
  <si>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</si>
  <si>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</si>
  <si>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</si>
  <si>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</si>
  <si>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</si>
  <si>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</si>
  <si>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</si>
  <si>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</si>
  <si>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</si>
  <si>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</si>
  <si>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</si>
  <si>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</si>
  <si>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</si>
  <si>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</si>
  <si>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</si>
  <si>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</si>
  <si>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</si>
  <si>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</si>
  <si>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</si>
  <si>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</si>
  <si>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</si>
  <si>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</si>
  <si>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</si>
  <si>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</si>
  <si>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</si>
  <si>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</si>
  <si>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</si>
  <si>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</si>
  <si>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</si>
  <si>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</si>
  <si>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</si>
  <si>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</si>
  <si>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</si>
  <si>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</si>
  <si>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</si>
  <si>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</si>
  <si>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</si>
  <si>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</si>
  <si>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</si>
  <si>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</si>
  <si>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</si>
  <si>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</si>
  <si>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</si>
  <si>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</si>
  <si>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</si>
  <si>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</si>
  <si>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</si>
  <si>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</si>
  <si>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</si>
  <si>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</si>
  <si>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</si>
  <si>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</si>
  <si>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</si>
  <si>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</si>
  <si>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</si>
  <si>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</si>
  <si>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</si>
  <si>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</si>
  <si>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</si>
  <si>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</si>
  <si>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</si>
  <si>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</si>
  <si>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</si>
  <si>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</si>
  <si>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</si>
  <si>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</si>
  <si>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</si>
  <si>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</si>
  <si>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</si>
  <si>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</si>
  <si>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</si>
  <si>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</si>
  <si>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</si>
  <si>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</si>
  <si>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</si>
  <si>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</si>
  <si>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</si>
  <si>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</si>
  <si>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</si>
  <si>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</si>
  <si>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</si>
  <si>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</si>
  <si>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</si>
  <si>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</si>
  <si>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</si>
  <si>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</si>
  <si>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</si>
  <si>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</si>
  <si>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</si>
  <si>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</si>
  <si>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</si>
  <si>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</si>
  <si>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</si>
  <si>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</si>
  <si>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</si>
  <si>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</si>
  <si>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</si>
  <si>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</si>
  <si>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</si>
  <si>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</si>
  <si>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</si>
  <si>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</si>
  <si>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</si>
  <si>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</si>
  <si>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</si>
  <si>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</si>
  <si>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</si>
  <si>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</si>
  <si>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</si>
  <si>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</si>
  <si>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</si>
  <si>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</si>
  <si>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</si>
  <si>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</si>
  <si>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</si>
  <si>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</si>
  <si>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</si>
  <si>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</si>
  <si>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</si>
  <si>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</si>
  <si>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</si>
  <si>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</si>
  <si>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</si>
  <si>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</si>
  <si>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</si>
  <si>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</si>
  <si>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</si>
  <si>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</si>
  <si>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</si>
  <si>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</si>
  <si>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</si>
  <si>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</si>
  <si>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</si>
  <si>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</si>
  <si>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</si>
  <si>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</si>
  <si>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</si>
  <si>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</si>
  <si>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</si>
  <si>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</si>
  <si>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</si>
  <si>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</si>
  <si>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</si>
  <si>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</si>
  <si>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</si>
  <si>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</si>
  <si>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</si>
  <si>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</si>
  <si>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</si>
  <si>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</si>
  <si>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</si>
  <si>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</si>
  <si>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</si>
  <si>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</si>
  <si>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</si>
  <si>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</si>
  <si>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</si>
  <si>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</si>
  <si>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</si>
  <si>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</si>
  <si>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</si>
  <si>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</si>
  <si>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</si>
  <si>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</si>
  <si>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</si>
  <si>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</si>
  <si>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</si>
  <si>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</si>
  <si>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</si>
  <si>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</si>
  <si>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</si>
  <si>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</si>
  <si>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</si>
  <si>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</si>
  <si>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</si>
  <si>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</si>
  <si>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</si>
  <si>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</si>
  <si>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</si>
  <si>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</si>
  <si>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</si>
  <si>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</si>
  <si>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</si>
  <si>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</si>
  <si>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</si>
  <si>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</si>
  <si>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</si>
  <si>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</si>
  <si>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</si>
  <si>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</si>
  <si>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</si>
  <si>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</si>
  <si>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</si>
  <si>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</si>
  <si>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</si>
  <si>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</si>
  <si>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</si>
  <si>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</si>
  <si>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</si>
  <si>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</si>
  <si>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</si>
  <si>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</si>
  <si>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</si>
  <si>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</si>
  <si>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</si>
  <si>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</si>
  <si>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</si>
  <si>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</si>
  <si>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</si>
  <si>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</si>
  <si>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</si>
  <si>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</si>
  <si>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</si>
  <si>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</si>
  <si>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</si>
  <si>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</si>
  <si>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</si>
  <si>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</si>
  <si>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</si>
  <si>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</si>
  <si>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</si>
  <si>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</si>
  <si>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</si>
  <si>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</si>
  <si>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</si>
  <si>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</si>
  <si>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</si>
  <si>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</si>
  <si>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</si>
  <si>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</si>
  <si>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</si>
  <si>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</si>
  <si>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</si>
  <si>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</si>
  <si>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</si>
  <si>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</si>
  <si>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</si>
  <si>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</si>
  <si>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</si>
  <si>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</si>
  <si>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</si>
  <si>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</si>
  <si>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</si>
  <si>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</si>
  <si>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</si>
  <si>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</si>
  <si>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</si>
  <si>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</si>
  <si>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</si>
  <si>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</si>
  <si>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</si>
  <si>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</si>
  <si>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</si>
  <si>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</si>
  <si>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</si>
  <si>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</si>
  <si>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</si>
  <si>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</si>
  <si>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</si>
  <si>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</si>
  <si>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</si>
  <si>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</si>
  <si>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</si>
  <si>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</si>
  <si>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</si>
  <si>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</si>
  <si>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</si>
  <si>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</si>
  <si>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</si>
  <si>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</si>
  <si>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</si>
  <si>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</si>
  <si>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</si>
  <si>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</si>
  <si>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</si>
  <si>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</si>
  <si>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</si>
  <si>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</si>
  <si>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</si>
  <si>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</si>
  <si>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</si>
  <si>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</si>
  <si>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</si>
  <si>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</si>
  <si>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</si>
  <si>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</si>
  <si>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</si>
  <si>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</si>
  <si>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</si>
  <si>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</si>
  <si>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</si>
  <si>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</si>
  <si>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</si>
  <si>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</si>
  <si>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</si>
  <si>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</si>
  <si>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</si>
  <si>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</si>
  <si>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</si>
  <si>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</si>
  <si>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</si>
  <si>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</si>
  <si>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</si>
  <si>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</si>
  <si>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</si>
  <si>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</si>
  <si>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</si>
  <si>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</si>
  <si>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</si>
  <si>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</si>
  <si>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</si>
  <si>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</si>
  <si>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</si>
  <si>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</si>
  <si>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</si>
  <si>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</si>
  <si>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</si>
  <si>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</si>
  <si>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</si>
  <si>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</si>
  <si>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</si>
  <si>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</si>
  <si>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</si>
  <si>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</si>
  <si>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</si>
  <si>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</si>
  <si>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</si>
  <si>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</si>
  <si>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</si>
  <si>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</si>
  <si>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</si>
  <si>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</si>
  <si>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</si>
  <si>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</si>
  <si>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</si>
  <si>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</si>
  <si>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</si>
  <si>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</si>
  <si>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</si>
  <si>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</si>
  <si>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</si>
  <si>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</si>
  <si>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</si>
  <si>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</si>
  <si>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</si>
  <si>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</si>
  <si>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</si>
  <si>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</si>
  <si>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</si>
  <si>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</si>
  <si>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</si>
  <si>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</si>
  <si>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</si>
  <si>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</si>
  <si>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</si>
  <si>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</si>
  <si>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</si>
  <si>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</si>
  <si>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</si>
  <si>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</si>
  <si>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</si>
  <si>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</si>
  <si>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</si>
  <si>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</si>
  <si>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</si>
  <si>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</si>
  <si>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</si>
  <si>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</si>
  <si>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</si>
  <si>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</si>
  <si>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</si>
  <si>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</si>
  <si>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</si>
  <si>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</si>
  <si>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</si>
  <si>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</si>
  <si>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</si>
  <si>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</si>
  <si>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</si>
  <si>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</si>
  <si>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</si>
  <si>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</si>
  <si>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</si>
  <si>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</si>
  <si>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</si>
  <si>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</si>
  <si>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</si>
  <si>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</si>
  <si>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</si>
  <si>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</si>
  <si>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</si>
  <si>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</si>
  <si>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</si>
  <si>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</si>
  <si>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</si>
  <si>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</si>
  <si>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</si>
  <si>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</si>
  <si>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</si>
  <si>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</si>
  <si>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</si>
  <si>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</si>
  <si>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</si>
  <si>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</si>
  <si>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</si>
  <si>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</si>
  <si>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</si>
  <si>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</si>
  <si>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</si>
  <si>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</si>
  <si>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</si>
  <si>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</si>
  <si>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</si>
  <si>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</si>
  <si>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</si>
  <si>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</si>
  <si>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</si>
  <si>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</si>
  <si>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</si>
  <si>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</si>
  <si>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</si>
  <si>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</si>
  <si>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</si>
  <si>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</si>
  <si>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</si>
  <si>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</si>
  <si>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</si>
  <si>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</si>
  <si>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</si>
  <si>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</si>
  <si>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</si>
  <si>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</si>
  <si>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</si>
  <si>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</si>
  <si>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</si>
  <si>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</si>
  <si>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</si>
  <si>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</si>
  <si>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</si>
  <si>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</si>
  <si>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</si>
  <si>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</si>
  <si>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</si>
  <si>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</si>
  <si>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</si>
  <si>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</si>
  <si>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</si>
  <si>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</si>
  <si>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</si>
  <si>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</si>
  <si>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</si>
  <si>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</si>
  <si>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</si>
  <si>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</si>
  <si>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</si>
  <si>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</si>
  <si>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</si>
  <si>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</si>
  <si>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</si>
  <si>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</si>
  <si>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</si>
  <si>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</si>
  <si>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</si>
  <si>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</si>
  <si>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</si>
  <si>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</si>
  <si>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</si>
  <si>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</si>
  <si>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</si>
  <si>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</si>
  <si>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</si>
  <si>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</si>
  <si>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</si>
  <si>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</si>
  <si>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</si>
  <si>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</si>
  <si>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</si>
  <si>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</si>
  <si>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</si>
  <si>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</si>
  <si>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</si>
  <si>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</si>
  <si>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</si>
  <si>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</si>
  <si>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</si>
  <si>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</si>
  <si>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</si>
  <si>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</si>
  <si>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</si>
  <si>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</si>
  <si>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</si>
  <si>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</si>
  <si>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</si>
  <si>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</si>
  <si>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</si>
  <si>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</si>
  <si>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</si>
  <si>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</si>
  <si>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</si>
  <si>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</si>
  <si>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</si>
  <si>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</si>
  <si>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</si>
  <si>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</si>
  <si>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</si>
  <si>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</si>
  <si>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</si>
  <si>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</si>
  <si>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</si>
  <si>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</si>
  <si>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</si>
  <si>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</si>
  <si>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</si>
  <si>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</si>
  <si>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</si>
  <si>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</si>
  <si>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</si>
  <si>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</si>
  <si>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</si>
  <si>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</si>
  <si>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</si>
  <si>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</si>
  <si>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</si>
  <si>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</si>
  <si>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</si>
  <si>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</si>
  <si>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</si>
  <si>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</si>
  <si>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</si>
  <si>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</si>
  <si>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</si>
  <si>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</si>
  <si>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</si>
  <si>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</si>
  <si>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</si>
  <si>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</si>
  <si>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</si>
  <si>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</si>
  <si>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</si>
  <si>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</si>
  <si>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</si>
  <si>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</si>
  <si>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</si>
  <si>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</si>
  <si>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</si>
  <si>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</si>
  <si>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</si>
  <si>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</si>
  <si>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</si>
  <si>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</si>
  <si>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</si>
  <si>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</si>
  <si>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</si>
  <si>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</si>
  <si>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</si>
  <si>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</si>
  <si>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</si>
  <si>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</si>
  <si>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</si>
  <si>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</si>
  <si>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</si>
  <si>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</si>
  <si>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</si>
  <si>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</si>
  <si>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</si>
  <si>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</si>
  <si>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</si>
  <si>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</si>
  <si>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</si>
  <si>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</si>
  <si>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</si>
  <si>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</si>
  <si>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</si>
  <si>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</si>
  <si>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</si>
  <si>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</si>
  <si>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</si>
  <si>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</si>
  <si>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</si>
  <si>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</si>
  <si>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</si>
  <si>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</si>
  <si>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</si>
  <si>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</si>
  <si>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</si>
  <si>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</si>
  <si>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</si>
  <si>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</si>
  <si>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</si>
  <si>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</si>
  <si>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</si>
  <si>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</si>
  <si>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</si>
  <si>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</si>
  <si>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</si>
  <si>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</si>
  <si>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</si>
  <si>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</si>
  <si>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</si>
  <si>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</si>
  <si>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</si>
  <si>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</si>
  <si>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</si>
  <si>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</si>
  <si>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</si>
  <si>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</si>
  <si>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</si>
  <si>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</si>
  <si>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</si>
  <si>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</si>
  <si>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</si>
  <si>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</si>
  <si>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</si>
  <si>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</si>
  <si>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</si>
  <si>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</si>
  <si>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</si>
  <si>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</si>
  <si>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</si>
  <si>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</si>
  <si>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</si>
  <si>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</si>
  <si>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</si>
  <si>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</si>
  <si>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</si>
  <si>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</si>
  <si>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</si>
  <si>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</si>
  <si>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</si>
  <si>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</si>
  <si>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</si>
  <si>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</si>
  <si>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</si>
  <si>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</si>
  <si>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</si>
  <si>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</si>
  <si>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</si>
  <si>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</si>
  <si>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</si>
  <si>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</si>
  <si>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</si>
  <si>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</si>
  <si>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</si>
  <si>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</si>
  <si>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</si>
  <si>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</si>
  <si>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</si>
  <si>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</si>
  <si>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</si>
  <si>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</si>
  <si>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</si>
  <si>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</si>
  <si>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</si>
  <si>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</si>
  <si>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</si>
  <si>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</si>
  <si>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</si>
  <si>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</si>
  <si>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</si>
  <si>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</si>
  <si>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</si>
  <si>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</si>
  <si>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</si>
  <si>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</si>
  <si>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</si>
  <si>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</si>
  <si>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</si>
  <si>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</si>
  <si>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</si>
  <si>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</si>
  <si>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</si>
  <si>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</si>
  <si>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</si>
  <si>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</si>
  <si>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</si>
  <si>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</si>
  <si>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</si>
  <si>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</si>
  <si>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</si>
  <si>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</si>
  <si>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</si>
  <si>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</si>
  <si>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</si>
  <si>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</si>
  <si>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</si>
  <si>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</si>
  <si>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</si>
  <si>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</si>
  <si>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</si>
  <si>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</si>
  <si>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</si>
  <si>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</si>
  <si>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</si>
  <si>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</si>
  <si>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</si>
  <si>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</si>
  <si>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</si>
  <si>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</si>
  <si>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</si>
  <si>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</si>
  <si>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</si>
  <si>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</si>
  <si>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</si>
  <si>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</si>
  <si>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</si>
  <si>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</si>
  <si>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</si>
  <si>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</si>
  <si>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</si>
  <si>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</si>
  <si>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</si>
  <si>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</si>
  <si>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</si>
  <si>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</si>
  <si>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</si>
  <si>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</si>
  <si>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</si>
  <si>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</si>
  <si>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</si>
  <si>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</si>
  <si>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</si>
  <si>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</si>
  <si>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</si>
  <si>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</si>
  <si>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</si>
  <si>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</si>
  <si>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</si>
  <si>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</si>
  <si>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</si>
  <si>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</si>
  <si>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</si>
  <si>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</si>
  <si>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</si>
  <si>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</si>
  <si>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</si>
  <si>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</si>
  <si>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</si>
  <si>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</si>
  <si>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</si>
  <si>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</si>
  <si>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</si>
  <si>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</si>
  <si>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</si>
  <si>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</si>
  <si>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</si>
  <si>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</si>
  <si>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</si>
  <si>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</si>
  <si>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</si>
  <si>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</si>
  <si>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</si>
  <si>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</si>
  <si>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</si>
  <si>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</si>
  <si>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</si>
  <si>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</si>
  <si>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</si>
  <si>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</si>
  <si>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</si>
  <si>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</si>
  <si>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</si>
  <si>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</si>
  <si>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</si>
  <si>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</si>
  <si>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</si>
  <si>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</si>
  <si>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</si>
  <si>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</si>
  <si>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</si>
  <si>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</si>
  <si>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</si>
  <si>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</si>
  <si>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</si>
  <si>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</si>
  <si>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</si>
  <si>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</si>
  <si>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</si>
  <si>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</si>
  <si>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</si>
  <si>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</si>
  <si>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</si>
  <si>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</si>
  <si>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</si>
  <si>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</si>
  <si>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</si>
  <si>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</si>
  <si>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</si>
  <si>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</si>
  <si>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</si>
  <si>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</si>
  <si>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</si>
  <si>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</si>
  <si>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</si>
  <si>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</si>
  <si>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</si>
  <si>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</si>
  <si>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</si>
  <si>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</si>
  <si>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</si>
  <si>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</si>
  <si>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</si>
  <si>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</si>
  <si>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</si>
  <si>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</si>
  <si>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</si>
  <si>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</si>
  <si>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</si>
  <si>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</si>
  <si>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</si>
  <si>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</si>
  <si>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</si>
  <si>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</si>
  <si>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</si>
  <si>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</si>
  <si>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</si>
  <si>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</si>
  <si>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</si>
  <si>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</si>
  <si>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</si>
  <si>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</si>
  <si>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</si>
  <si>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</si>
  <si>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</si>
  <si>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</si>
  <si>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</si>
  <si>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</si>
  <si>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</si>
  <si>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</si>
  <si>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</si>
  <si>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</si>
  <si>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</si>
  <si>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</si>
  <si>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</si>
  <si>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</si>
  <si>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</si>
  <si>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</si>
  <si>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</si>
  <si>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</si>
  <si>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</si>
  <si>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</si>
  <si>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</si>
  <si>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</si>
  <si>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</si>
  <si>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</si>
  <si>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</si>
  <si>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</si>
  <si>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</si>
  <si>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</si>
  <si>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</si>
  <si>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</si>
  <si>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</si>
  <si>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</si>
  <si>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</si>
  <si>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</si>
  <si>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</si>
  <si>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</si>
  <si>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</si>
  <si>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</si>
  <si>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</si>
  <si>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</si>
  <si>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</si>
  <si>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</si>
  <si>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</si>
  <si>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</si>
  <si>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</si>
  <si>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</si>
  <si>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</si>
  <si>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</si>
  <si>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</si>
  <si>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</si>
  <si>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</si>
  <si>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</si>
  <si>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</si>
  <si>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</si>
  <si>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</si>
  <si>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</si>
  <si>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</si>
  <si>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</si>
  <si>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</si>
  <si>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</si>
  <si>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</si>
  <si>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</si>
  <si>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</si>
  <si>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</si>
  <si>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</si>
  <si>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</si>
  <si>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</si>
  <si>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</si>
  <si>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</si>
  <si>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</si>
  <si>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</si>
  <si>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</si>
  <si>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</si>
  <si>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</si>
  <si>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</si>
  <si>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</si>
  <si>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</si>
  <si>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</si>
  <si>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</si>
  <si>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</si>
  <si>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</si>
  <si>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</si>
  <si>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</si>
  <si>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</si>
  <si>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</si>
  <si>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</si>
  <si>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</si>
  <si>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</si>
  <si>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</si>
  <si>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</si>
  <si>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</si>
  <si>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</si>
  <si>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</si>
  <si>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</si>
  <si>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</si>
  <si>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</si>
  <si>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</si>
  <si>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</si>
  <si>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</si>
  <si>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</si>
  <si>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</si>
  <si>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</si>
  <si>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</si>
  <si>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</si>
  <si>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</si>
  <si>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</si>
  <si>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</si>
  <si>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</si>
  <si>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</si>
  <si>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</si>
  <si>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</si>
  <si>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</si>
  <si>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</si>
  <si>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</si>
  <si>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</si>
  <si>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</si>
  <si>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</si>
  <si>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</si>
  <si>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</si>
  <si>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</si>
  <si>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</si>
  <si>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</si>
  <si>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</si>
  <si>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</si>
  <si>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</si>
  <si>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</si>
  <si>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</si>
  <si>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</si>
  <si>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</si>
  <si>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</si>
  <si>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</si>
  <si>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</si>
  <si>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</si>
  <si>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</si>
  <si>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</si>
  <si>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</si>
  <si>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</si>
  <si>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</si>
  <si>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</si>
  <si>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</si>
  <si>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</si>
  <si>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</si>
  <si>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</si>
  <si>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</si>
  <si>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</si>
  <si>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</si>
  <si>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</si>
  <si>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</si>
  <si>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</si>
  <si>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</si>
  <si>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</si>
  <si>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</si>
  <si>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</si>
  <si>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</si>
  <si>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</si>
  <si>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</si>
  <si>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</si>
  <si>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</si>
  <si>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</si>
  <si>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</si>
  <si>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</si>
  <si>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</si>
  <si>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</si>
  <si>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</si>
  <si>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</si>
  <si>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</si>
  <si>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</si>
  <si>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</si>
  <si>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</si>
  <si>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</si>
  <si>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</si>
  <si>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</si>
  <si>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</si>
  <si>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</si>
  <si>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</si>
  <si>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</si>
  <si>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</si>
  <si>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</si>
  <si>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</si>
  <si>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</si>
  <si>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</si>
  <si>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</si>
  <si>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</si>
  <si>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</si>
  <si>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</si>
  <si>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</si>
  <si>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</si>
  <si>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</si>
  <si>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</si>
  <si>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</si>
  <si>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</si>
  <si>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</si>
  <si>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</si>
  <si>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</si>
  <si>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</si>
  <si>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</si>
  <si>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</si>
  <si>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</si>
  <si>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</si>
  <si>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</si>
  <si>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</si>
  <si>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</si>
  <si>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</si>
  <si>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</si>
  <si>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</si>
  <si>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</si>
  <si>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</si>
  <si>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</si>
  <si>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</si>
  <si>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</si>
  <si>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</si>
  <si>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</si>
  <si>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</si>
  <si>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</si>
  <si>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</si>
  <si>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</si>
  <si>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</si>
  <si>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</si>
  <si>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</si>
  <si>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</si>
  <si>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</si>
  <si>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</si>
  <si>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</si>
  <si>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</si>
  <si>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</si>
  <si>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</si>
  <si>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</si>
  <si>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</si>
  <si>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</si>
  <si>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</si>
  <si>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</si>
  <si>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</si>
  <si>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</si>
  <si>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</si>
  <si>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</si>
  <si>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</si>
  <si>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</si>
  <si>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</si>
  <si>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</si>
  <si>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</si>
  <si>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</si>
  <si>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</si>
  <si>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</si>
  <si>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</si>
  <si>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</si>
  <si>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</si>
  <si>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</si>
  <si>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</si>
  <si>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</si>
  <si>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</si>
  <si>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</si>
  <si>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</si>
  <si>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</si>
  <si>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</si>
  <si>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</si>
  <si>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</si>
  <si>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</si>
  <si>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</si>
  <si>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</si>
  <si>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</si>
  <si>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</si>
  <si>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</si>
  <si>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</si>
  <si>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</si>
  <si>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</si>
  <si>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</si>
  <si>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</si>
  <si>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</si>
  <si>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</si>
  <si>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</si>
  <si>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</si>
  <si>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</si>
  <si>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</si>
  <si>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</si>
  <si>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</si>
  <si>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</si>
  <si>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</si>
  <si>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</si>
  <si>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</si>
  <si>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</si>
  <si>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</si>
  <si>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</si>
  <si>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</si>
  <si>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</si>
  <si>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</si>
  <si>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</si>
  <si>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</si>
  <si>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</si>
  <si>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</si>
  <si>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</si>
  <si>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</si>
  <si>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</si>
  <si>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</si>
  <si>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</si>
  <si>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</si>
  <si>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</si>
  <si>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</si>
  <si>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</si>
  <si>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</si>
  <si>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</si>
  <si>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</si>
  <si>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</si>
  <si>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</si>
  <si>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</si>
  <si>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</si>
  <si>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</si>
  <si>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</si>
  <si>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</si>
  <si>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</si>
  <si>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</si>
  <si>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</si>
  <si>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</si>
  <si>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</si>
  <si>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</si>
  <si>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</si>
  <si>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</si>
  <si>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</si>
  <si>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</si>
  <si>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</si>
  <si>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</si>
  <si>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</si>
  <si>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</si>
  <si>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</si>
  <si>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</si>
  <si>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</si>
  <si>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</si>
  <si>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</si>
  <si>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</si>
  <si>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</si>
  <si>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</si>
  <si>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</si>
  <si>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</si>
  <si>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</si>
  <si>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</si>
  <si>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</si>
  <si>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</si>
  <si>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</si>
  <si>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</si>
  <si>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</si>
  <si>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</si>
  <si>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</si>
  <si>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</si>
  <si>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</si>
  <si>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</si>
  <si>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</si>
  <si>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</si>
  <si>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</si>
  <si>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</si>
  <si>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</si>
  <si>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</si>
  <si>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</si>
  <si>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</si>
  <si>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</si>
  <si>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</si>
  <si>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</si>
  <si>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</si>
  <si>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</si>
  <si>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</si>
  <si>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</si>
  <si>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</si>
  <si>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</si>
  <si>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</si>
  <si>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</si>
  <si>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</si>
  <si>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</si>
  <si>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</si>
  <si>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</si>
  <si>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</si>
  <si>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</si>
  <si>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</si>
  <si>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</si>
  <si>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</si>
  <si>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</si>
  <si>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</si>
  <si>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</si>
  <si>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</si>
  <si>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</si>
  <si>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</si>
  <si>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</si>
  <si>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</si>
  <si>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</si>
  <si>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</si>
  <si>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</si>
  <si>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</si>
  <si>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</si>
  <si>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</si>
  <si>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</si>
  <si>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</si>
  <si>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</si>
  <si>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</si>
  <si>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</si>
  <si>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</si>
  <si>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</si>
  <si>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</si>
  <si>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</si>
  <si>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</si>
  <si>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</si>
  <si>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</si>
  <si>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</si>
  <si>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</si>
  <si>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</si>
  <si>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</si>
  <si>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</si>
  <si>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</si>
  <si>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</si>
  <si>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</si>
  <si>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</si>
  <si>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</si>
  <si>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</si>
  <si>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</si>
  <si>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</si>
  <si>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</si>
  <si>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</si>
  <si>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</si>
  <si>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</si>
  <si>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</si>
  <si>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</si>
  <si>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</si>
  <si>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</si>
  <si>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</si>
  <si>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</si>
  <si>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</si>
  <si>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</si>
  <si>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</si>
  <si>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</si>
  <si>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</si>
  <si>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</si>
  <si>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</si>
  <si>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</si>
  <si>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</si>
  <si>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</si>
  <si>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</si>
  <si>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</si>
  <si>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</si>
  <si>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</si>
  <si>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</si>
  <si>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</si>
  <si>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</si>
  <si>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</si>
  <si>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</si>
  <si>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</si>
  <si>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</si>
  <si>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</si>
  <si>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</si>
  <si>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</si>
  <si>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</si>
  <si>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</si>
  <si>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</si>
  <si>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</si>
  <si>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</si>
  <si>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</si>
  <si>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</si>
  <si>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</si>
  <si>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</si>
  <si>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</si>
  <si>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</si>
  <si>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</si>
  <si>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</si>
  <si>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</si>
  <si>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</si>
  <si>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</si>
  <si>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</si>
  <si>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</si>
  <si>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</si>
  <si>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</si>
  <si>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</si>
  <si>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</si>
  <si>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</si>
  <si>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</si>
  <si>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</si>
  <si>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</si>
  <si>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</si>
  <si>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</si>
  <si>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</si>
  <si>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</si>
  <si>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</si>
  <si>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</si>
  <si>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</si>
  <si>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</si>
  <si>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</si>
  <si>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</si>
  <si>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</si>
  <si>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</si>
  <si>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</si>
  <si>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</si>
  <si>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</si>
  <si>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</si>
  <si>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</si>
  <si>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</si>
  <si>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</si>
  <si>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</si>
  <si>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</si>
  <si>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</si>
  <si>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</si>
  <si>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</si>
  <si>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</si>
  <si>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</si>
  <si>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</si>
  <si>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</si>
  <si>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</si>
  <si>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</si>
  <si>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</si>
  <si>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</si>
  <si>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</si>
  <si>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</si>
  <si>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</si>
  <si>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</si>
  <si>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</si>
  <si>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</si>
  <si>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</si>
  <si>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</si>
  <si>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</si>
  <si>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</si>
  <si>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</si>
  <si>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</si>
  <si>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</si>
  <si>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</si>
  <si>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</si>
  <si>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</si>
  <si>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</si>
  <si>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</si>
  <si>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</si>
  <si>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</si>
  <si>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</si>
  <si>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</si>
  <si>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</si>
  <si>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</si>
  <si>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</si>
  <si>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</si>
  <si>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</si>
  <si>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</si>
  <si>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</si>
  <si>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</si>
  <si>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</si>
  <si>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</si>
  <si>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</si>
  <si>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</si>
  <si>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</si>
  <si>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</si>
  <si>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</si>
  <si>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</si>
  <si>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</si>
  <si>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</si>
  <si>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</si>
  <si>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</si>
  <si>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</si>
  <si>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</si>
  <si>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</si>
  <si>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</si>
  <si>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</si>
  <si>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</si>
  <si>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</si>
  <si>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</si>
  <si>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</si>
  <si>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</si>
  <si>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</si>
  <si>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</si>
  <si>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</si>
  <si>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</si>
  <si>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</si>
  <si>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</si>
  <si>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</si>
  <si>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</si>
  <si>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</si>
  <si>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</si>
  <si>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</si>
  <si>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</si>
  <si>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</si>
  <si>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</si>
  <si>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</si>
  <si>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</si>
  <si>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</si>
  <si>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</si>
  <si>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</si>
  <si>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</si>
  <si>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</si>
  <si>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</si>
  <si>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</si>
  <si>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</si>
  <si>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</si>
  <si>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</si>
  <si>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</si>
  <si>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</si>
  <si>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</si>
  <si>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</si>
  <si>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</si>
  <si>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</si>
  <si>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</si>
  <si>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</si>
  <si>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</si>
  <si>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</si>
  <si>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</si>
  <si>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</si>
  <si>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</si>
  <si>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</si>
  <si>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</si>
  <si>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</si>
  <si>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</si>
  <si>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</si>
  <si>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</si>
  <si>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</si>
  <si>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</si>
  <si>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</si>
  <si>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</si>
  <si>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</si>
  <si>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</si>
  <si>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</si>
  <si>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</si>
  <si>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</si>
  <si>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</si>
  <si>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</si>
  <si>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</si>
  <si>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</si>
  <si>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</si>
  <si>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</si>
  <si>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</si>
  <si>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</si>
  <si>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</si>
  <si>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</si>
  <si>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</si>
  <si>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</si>
  <si>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</si>
  <si>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</si>
  <si>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</si>
  <si>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</si>
  <si>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</si>
  <si>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</si>
  <si>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</si>
  <si>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</si>
  <si>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</si>
  <si>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</si>
  <si>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</si>
  <si>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</si>
  <si>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</si>
  <si>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</si>
  <si>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</si>
  <si>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</si>
  <si>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</si>
  <si>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</si>
  <si>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</si>
  <si>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</si>
  <si>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</si>
  <si>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</si>
  <si>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</si>
  <si>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</si>
  <si>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</si>
  <si>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</si>
  <si>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</si>
  <si>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</si>
  <si>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</si>
  <si>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</si>
  <si>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</si>
  <si>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</si>
  <si>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</si>
  <si>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</si>
  <si>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</si>
  <si>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</si>
  <si>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</si>
  <si>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</si>
  <si>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</si>
  <si>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</si>
  <si>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</si>
  <si>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</si>
  <si>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</si>
  <si>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</si>
  <si>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</si>
  <si>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</si>
  <si>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</si>
  <si>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</si>
  <si>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</si>
  <si>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</si>
  <si>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</si>
  <si>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</si>
  <si>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</si>
  <si>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</si>
  <si>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</si>
  <si>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</si>
  <si>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</si>
  <si>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</si>
  <si>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</si>
  <si>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</si>
  <si>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</si>
  <si>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</si>
  <si>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</si>
  <si>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</si>
  <si>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</si>
  <si>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</si>
  <si>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</si>
  <si>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</si>
  <si>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</si>
  <si>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</si>
  <si>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</si>
  <si>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</si>
  <si>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</si>
  <si>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</si>
  <si>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</si>
  <si>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</si>
  <si>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</si>
  <si>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</si>
  <si>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</si>
  <si>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</si>
  <si>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</si>
  <si>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</si>
  <si>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</si>
  <si>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</si>
  <si>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</si>
  <si>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</si>
  <si>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</si>
  <si>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</si>
  <si>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</si>
  <si>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</si>
  <si>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</si>
  <si>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</si>
  <si>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</si>
  <si>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</si>
  <si>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</si>
  <si>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</si>
  <si>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</si>
  <si>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</si>
  <si>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</si>
  <si>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</si>
  <si>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</si>
  <si>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</si>
  <si>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</si>
  <si>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</si>
  <si>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</si>
  <si>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</si>
  <si>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</si>
  <si>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</si>
  <si>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</si>
  <si>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</si>
  <si>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</si>
  <si>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</si>
  <si>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</si>
  <si>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</si>
  <si>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</si>
  <si>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</si>
  <si>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</si>
  <si>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</si>
  <si>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</si>
  <si>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</si>
  <si>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</si>
  <si>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</si>
  <si>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</si>
  <si>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</si>
  <si>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</si>
  <si>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</si>
  <si>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</si>
  <si>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</si>
  <si>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</si>
  <si>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</si>
  <si>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</si>
  <si>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</si>
  <si>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</si>
  <si>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</si>
  <si>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</si>
  <si>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</si>
  <si>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</si>
  <si>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</si>
  <si>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</si>
  <si>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</si>
  <si>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</si>
  <si>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</si>
  <si>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</si>
  <si>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</si>
  <si>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</si>
  <si>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</si>
  <si>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</si>
  <si>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</si>
  <si>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</si>
  <si>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</si>
  <si>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</si>
  <si>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</si>
  <si>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</si>
  <si>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</si>
  <si>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</si>
  <si>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</si>
  <si>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</si>
  <si>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</si>
  <si>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</si>
  <si>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</si>
  <si>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</si>
  <si>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</si>
  <si>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</si>
  <si>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</si>
  <si>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</si>
  <si>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</si>
  <si>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</si>
  <si>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</si>
  <si>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</si>
  <si>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</si>
  <si>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</si>
  <si>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</si>
  <si>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</si>
  <si>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</si>
  <si>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</si>
  <si>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</si>
  <si>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</si>
  <si>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</si>
  <si>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</si>
  <si>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</si>
  <si>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</si>
  <si>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</si>
  <si>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</si>
  <si>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</si>
  <si>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</si>
  <si>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</si>
  <si>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</si>
  <si>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</si>
  <si>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</si>
  <si>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</si>
  <si>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</si>
  <si>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</si>
  <si>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</si>
  <si>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</si>
  <si>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</si>
  <si>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</si>
  <si>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</si>
  <si>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</si>
  <si>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</si>
  <si>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</si>
  <si>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</si>
  <si>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</si>
  <si>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</si>
  <si>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</si>
  <si>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</si>
  <si>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</si>
  <si>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</si>
  <si>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</si>
  <si>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</si>
  <si>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</si>
  <si>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</si>
  <si>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</si>
  <si>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</si>
  <si>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</si>
  <si>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</si>
  <si>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</si>
  <si>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</si>
  <si>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</si>
  <si>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</si>
  <si>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</si>
  <si>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</si>
  <si>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</si>
  <si>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</si>
  <si>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</si>
  <si>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</si>
  <si>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</si>
  <si>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</si>
  <si>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</si>
  <si>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</si>
  <si>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</si>
  <si>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</si>
  <si>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</si>
  <si>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</si>
  <si>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</si>
  <si>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</si>
  <si>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</si>
  <si>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</si>
  <si>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</si>
  <si>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</si>
  <si>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</si>
  <si>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</si>
  <si>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</si>
  <si>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</si>
  <si>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</si>
  <si>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</si>
  <si>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</si>
  <si>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</si>
  <si>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</si>
  <si>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</si>
  <si>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</si>
  <si>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</si>
  <si>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</si>
  <si>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</si>
  <si>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</si>
  <si>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</si>
  <si>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</si>
  <si>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</si>
  <si>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</si>
  <si>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</si>
  <si>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</si>
  <si>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</si>
  <si>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</si>
  <si>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</si>
  <si>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</si>
  <si>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</si>
  <si>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</si>
  <si>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</si>
  <si>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</si>
  <si>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</si>
  <si>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</si>
  <si>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</si>
  <si>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</si>
  <si>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</si>
  <si>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</si>
  <si>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</si>
  <si>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</si>
  <si>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</si>
  <si>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</si>
  <si>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</si>
  <si>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</si>
  <si>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</si>
  <si>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</si>
  <si>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</si>
  <si>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</si>
  <si>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</si>
  <si>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</si>
  <si>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</si>
  <si>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</si>
  <si>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</si>
  <si>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</si>
  <si>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</si>
  <si>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</si>
  <si>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</si>
  <si>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</si>
  <si>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</si>
  <si>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</si>
  <si>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</si>
  <si>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</si>
  <si>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</si>
  <si>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</si>
  <si>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</si>
  <si>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</si>
  <si>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</si>
  <si>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</si>
  <si>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</si>
  <si>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</si>
  <si>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</si>
  <si>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</si>
  <si>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</si>
  <si>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</si>
  <si>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</si>
  <si>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</si>
  <si>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</si>
  <si>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</si>
  <si>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</si>
  <si>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</si>
  <si>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</si>
  <si>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</si>
  <si>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</si>
  <si>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</si>
  <si>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</si>
  <si>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</si>
  <si>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</si>
  <si>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</si>
  <si>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</si>
  <si>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</si>
  <si>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</si>
  <si>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</si>
  <si>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</si>
  <si>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</si>
  <si>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</si>
  <si>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</si>
  <si>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</si>
  <si>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</si>
  <si>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</si>
  <si>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</si>
  <si>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</si>
  <si>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</si>
  <si>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</si>
  <si>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</si>
  <si>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</si>
  <si>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</si>
  <si>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</si>
  <si>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</si>
  <si>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</si>
  <si>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</si>
  <si>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</si>
  <si>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</si>
  <si>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</si>
  <si>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</si>
  <si>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</si>
  <si>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</si>
  <si>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</si>
  <si>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</si>
  <si>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</si>
  <si>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</si>
  <si>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</si>
  <si>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</si>
  <si>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</si>
  <si>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</si>
  <si>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</si>
  <si>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</si>
  <si>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</si>
  <si>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</si>
  <si>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</si>
  <si>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</si>
  <si>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</si>
  <si>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</si>
  <si>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</si>
  <si>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</si>
  <si>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</si>
  <si>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</si>
  <si>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</si>
  <si>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</si>
  <si>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</si>
  <si>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</si>
  <si>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</si>
  <si>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</si>
  <si>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</si>
  <si>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</si>
  <si>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</si>
  <si>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</si>
  <si>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</si>
  <si>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</si>
  <si>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</si>
  <si>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</si>
  <si>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</si>
  <si>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</si>
  <si>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</si>
  <si>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</si>
  <si>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</si>
  <si>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</si>
  <si>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</si>
  <si>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</si>
  <si>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</si>
  <si>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</si>
  <si>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</si>
  <si>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</si>
  <si>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</si>
  <si>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</si>
  <si>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</si>
  <si>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</si>
  <si>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</si>
  <si>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</si>
  <si>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</si>
  <si>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</si>
  <si>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</si>
  <si>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</si>
  <si>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</si>
  <si>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</si>
  <si>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</si>
  <si>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</si>
  <si>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</si>
  <si>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</si>
  <si>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</si>
  <si>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</si>
  <si>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</si>
  <si>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</si>
  <si>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</si>
  <si>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</si>
  <si>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</si>
  <si>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</si>
  <si>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</si>
  <si>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</si>
  <si>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</si>
  <si>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</si>
  <si>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</si>
  <si>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</si>
  <si>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</si>
  <si>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</si>
  <si>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</si>
  <si>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</si>
  <si>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</si>
  <si>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</si>
  <si>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</si>
  <si>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</si>
  <si>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</si>
  <si>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</si>
  <si>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</si>
  <si>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</si>
  <si>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</si>
  <si>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</si>
  <si>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</si>
  <si>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</si>
  <si>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</si>
  <si>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</si>
  <si>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</si>
  <si>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</si>
  <si>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</si>
  <si>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</si>
  <si>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</si>
  <si>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</si>
  <si>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</si>
  <si>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</si>
  <si>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</si>
  <si>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</si>
  <si>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</si>
  <si>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</si>
  <si>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</si>
  <si>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</si>
  <si>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</si>
  <si>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</si>
  <si>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</si>
  <si>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</si>
  <si>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</si>
  <si>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</si>
  <si>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</si>
  <si>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</si>
  <si>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</si>
  <si>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</si>
  <si>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</si>
  <si>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</si>
  <si>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</si>
  <si>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</si>
  <si>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</si>
  <si>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</si>
  <si>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</si>
  <si>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</si>
  <si>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</si>
  <si>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</si>
  <si>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</si>
  <si>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</si>
  <si>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</si>
  <si>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</si>
  <si>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</si>
  <si>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</si>
  <si>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</si>
  <si>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</si>
  <si>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</si>
  <si>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</si>
  <si>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</si>
  <si>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</si>
  <si>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</si>
  <si>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</si>
  <si>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</si>
  <si>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</si>
  <si>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</si>
  <si>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</si>
  <si>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</si>
  <si>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</si>
  <si>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</si>
  <si>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</si>
  <si>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</si>
  <si>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</si>
  <si>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</si>
  <si>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</si>
  <si>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</si>
  <si>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</si>
  <si>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</si>
  <si>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</si>
  <si>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</si>
  <si>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</si>
  <si>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</si>
  <si>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</si>
  <si>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</si>
  <si>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</si>
  <si>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</si>
  <si>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</si>
  <si>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</si>
  <si>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</si>
  <si>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</si>
  <si>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</si>
  <si>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</si>
  <si>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</si>
  <si>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</si>
  <si>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</si>
  <si>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</si>
  <si>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</si>
  <si>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</si>
  <si>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</si>
  <si>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</si>
  <si>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</si>
  <si>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</si>
  <si>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</si>
  <si>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</si>
  <si>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</si>
  <si>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</si>
  <si>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</si>
  <si>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</si>
  <si>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</si>
  <si>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</si>
  <si>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</si>
  <si>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</si>
  <si>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</si>
  <si>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</si>
  <si>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</si>
  <si>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</si>
  <si>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</si>
  <si>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</si>
  <si>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</si>
  <si>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</si>
  <si>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</si>
  <si>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</si>
  <si>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</si>
  <si>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</si>
  <si>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</si>
  <si>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</si>
  <si>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</si>
  <si>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</si>
  <si>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</si>
  <si>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</si>
  <si>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</si>
  <si>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</si>
  <si>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</si>
  <si>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</si>
  <si>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</si>
  <si>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</si>
  <si>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</si>
  <si>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</si>
  <si>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</si>
  <si>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</si>
  <si>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</si>
  <si>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</si>
  <si>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</si>
  <si>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</si>
  <si>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</si>
  <si>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</si>
  <si>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</si>
  <si>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</si>
  <si>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</si>
  <si>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</si>
  <si>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</si>
  <si>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</si>
  <si>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</si>
  <si>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</si>
  <si>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</si>
  <si>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</si>
  <si>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</si>
  <si>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</si>
  <si>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</si>
  <si>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</si>
  <si>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</si>
  <si>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</si>
  <si>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</si>
  <si>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</si>
  <si>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</si>
  <si>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</si>
  <si>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</si>
  <si>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</si>
  <si>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</si>
  <si>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</si>
  <si>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</si>
  <si>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</si>
  <si>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</si>
  <si>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</si>
  <si>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</si>
  <si>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</si>
  <si>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</si>
  <si>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</si>
  <si>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</si>
  <si>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</si>
  <si>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</si>
  <si>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</si>
  <si>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</si>
  <si>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</si>
  <si>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</si>
  <si>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</si>
  <si>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</si>
  <si>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</si>
  <si>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</si>
  <si>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</si>
  <si>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</si>
  <si>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</si>
  <si>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</si>
  <si>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</si>
  <si>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</si>
  <si>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</si>
  <si>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</si>
  <si>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</si>
  <si>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</si>
  <si>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</si>
  <si>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</si>
  <si>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</si>
  <si>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</si>
  <si>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</si>
  <si>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</si>
  <si>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</si>
  <si>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</si>
  <si>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</si>
  <si>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</si>
  <si>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</si>
  <si>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</si>
  <si>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</si>
  <si>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</si>
  <si>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</si>
  <si>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</si>
  <si>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</si>
  <si>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</si>
  <si>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</si>
  <si>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</si>
  <si>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</si>
  <si>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</si>
  <si>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</si>
  <si>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</si>
  <si>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</si>
  <si>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</si>
  <si>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</si>
  <si>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</si>
  <si>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</si>
  <si>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</si>
  <si>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</si>
  <si>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</si>
  <si>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</si>
  <si>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</si>
  <si>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</si>
  <si>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</si>
  <si>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</si>
  <si>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</si>
  <si>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</si>
  <si>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</si>
  <si>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</si>
  <si>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</si>
  <si>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</si>
  <si>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</si>
  <si>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</si>
  <si>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</si>
  <si>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</si>
  <si>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</si>
  <si>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</si>
  <si>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</si>
  <si>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</si>
  <si>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</si>
  <si>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</si>
  <si>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</si>
  <si>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</si>
  <si>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</si>
  <si>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</si>
  <si>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</si>
  <si>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</si>
  <si>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</si>
  <si>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</si>
  <si>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</si>
  <si>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</si>
  <si>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</si>
  <si>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</si>
  <si>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</si>
  <si>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</si>
  <si>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</si>
  <si>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</si>
  <si>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</si>
  <si>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</si>
  <si>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</si>
  <si>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</si>
  <si>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</si>
  <si>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</si>
  <si>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</si>
  <si>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</si>
  <si>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</si>
  <si>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</si>
  <si>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</si>
  <si>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</si>
  <si>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</si>
  <si>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</si>
  <si>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</si>
  <si>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</si>
  <si>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</si>
  <si>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</si>
  <si>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</si>
  <si>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</si>
  <si>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</si>
  <si>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</si>
  <si>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</si>
  <si>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</si>
  <si>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</si>
  <si>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</si>
  <si>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</si>
  <si>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</si>
  <si>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</si>
  <si>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</si>
  <si>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</si>
  <si>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</si>
  <si>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</si>
  <si>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</si>
  <si>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</si>
  <si>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</si>
  <si>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</si>
  <si>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</si>
  <si>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</si>
  <si>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</si>
  <si>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</si>
  <si>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</si>
  <si>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</si>
  <si>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</si>
  <si>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</si>
  <si>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</si>
  <si>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</si>
  <si>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</si>
  <si>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</si>
  <si>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</si>
  <si>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</si>
  <si>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</si>
  <si>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</si>
  <si>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</si>
  <si>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</si>
  <si>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</si>
  <si>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</si>
  <si>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</si>
  <si>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</si>
  <si>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</si>
  <si>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</si>
  <si>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</si>
  <si>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</si>
  <si>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</si>
  <si>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</si>
  <si>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</si>
  <si>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</si>
  <si>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</si>
  <si>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</si>
  <si>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</si>
  <si>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</si>
  <si>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</si>
  <si>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</si>
  <si>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</si>
  <si>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</si>
  <si>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</si>
  <si>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</si>
  <si>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</si>
  <si>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</si>
  <si>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</si>
  <si>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</si>
  <si>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</si>
  <si>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</si>
  <si>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</si>
  <si>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</si>
  <si>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</si>
  <si>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</si>
  <si>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</si>
  <si>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</si>
  <si>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</si>
  <si>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</si>
  <si>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</si>
  <si>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</si>
  <si>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</si>
  <si>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</si>
  <si>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</si>
  <si>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</si>
  <si>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</si>
  <si>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</si>
  <si>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</si>
  <si>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</si>
  <si>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</si>
  <si>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</si>
  <si>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</si>
  <si>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</si>
  <si>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</si>
  <si>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</si>
  <si>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</si>
  <si>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</si>
  <si>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</si>
  <si>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</si>
  <si>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</si>
  <si>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</si>
  <si>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</si>
  <si>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</si>
  <si>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</si>
  <si>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</si>
  <si>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</si>
  <si>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</si>
  <si>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</si>
  <si>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</si>
  <si>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</si>
  <si>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</si>
  <si>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</si>
  <si>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</si>
  <si>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</si>
  <si>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</si>
  <si>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</si>
  <si>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</si>
  <si>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</si>
  <si>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</si>
  <si>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</si>
  <si>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</si>
  <si>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</si>
  <si>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</si>
  <si>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</si>
  <si>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</si>
  <si>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</si>
  <si>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</si>
  <si>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</si>
  <si>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</si>
  <si>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</si>
  <si>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</si>
  <si>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</si>
  <si>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</si>
  <si>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</si>
  <si>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</si>
  <si>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</si>
  <si>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</si>
  <si>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</si>
  <si>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</si>
  <si>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</si>
  <si>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</si>
  <si>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</si>
  <si>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</si>
  <si>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</si>
  <si>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</si>
  <si>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</si>
  <si>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</si>
  <si>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</si>
  <si>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</si>
  <si>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</si>
  <si>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</si>
  <si>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</si>
  <si>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</si>
  <si>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</si>
  <si>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</si>
  <si>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</si>
  <si>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</si>
  <si>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</si>
  <si>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</si>
  <si>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</si>
  <si>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</si>
  <si>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</si>
  <si>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</si>
  <si>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</si>
  <si>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</si>
  <si>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</si>
  <si>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</si>
  <si>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</si>
  <si>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</si>
  <si>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</si>
  <si>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</si>
  <si>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</si>
  <si>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</si>
  <si>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</si>
  <si>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</si>
  <si>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</si>
  <si>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</si>
  <si>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</si>
  <si>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</si>
  <si>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</si>
  <si>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</si>
  <si>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</si>
  <si>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</si>
  <si>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</si>
  <si>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</si>
  <si>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</si>
  <si>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</si>
  <si>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</si>
  <si>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</si>
  <si>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</si>
  <si>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</si>
  <si>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</si>
  <si>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</si>
  <si>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</si>
  <si>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</si>
  <si>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</si>
  <si>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</si>
  <si>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</si>
  <si>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</si>
  <si>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</si>
  <si>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</si>
  <si>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</si>
  <si>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</si>
  <si>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</si>
  <si>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</si>
  <si>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</si>
  <si>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</si>
  <si>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</si>
  <si>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</si>
  <si>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</si>
  <si>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</si>
  <si>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</si>
  <si>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</si>
  <si>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</si>
  <si>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</si>
  <si>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</si>
  <si>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</si>
  <si>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</si>
  <si>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</si>
  <si>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</si>
  <si>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</si>
  <si>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</si>
  <si>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</si>
  <si>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</si>
  <si>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</si>
  <si>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</si>
  <si>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</si>
  <si>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</si>
  <si>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</si>
  <si>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</si>
  <si>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</si>
  <si>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</si>
  <si>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</si>
  <si>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</si>
  <si>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</si>
  <si>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</si>
  <si>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</si>
  <si>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</si>
  <si>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</si>
  <si>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</si>
  <si>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</si>
  <si>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</si>
  <si>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</si>
  <si>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</si>
  <si>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</si>
  <si>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</si>
  <si>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</si>
  <si>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</si>
  <si>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</si>
  <si>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</si>
  <si>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</si>
  <si>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</si>
  <si>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</si>
  <si>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</si>
  <si>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</si>
  <si>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</si>
  <si>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</si>
  <si>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</si>
  <si>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</si>
  <si>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</si>
  <si>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</si>
  <si>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</si>
  <si>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</si>
  <si>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</si>
  <si>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</si>
  <si>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</si>
  <si>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</si>
  <si>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</si>
  <si>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</si>
  <si>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</si>
  <si>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</si>
  <si>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</si>
  <si>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</si>
  <si>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</si>
  <si>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</si>
  <si>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</si>
  <si>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</si>
  <si>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</si>
  <si>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</si>
  <si>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</si>
  <si>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</si>
  <si>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</si>
  <si>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</si>
  <si>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</si>
  <si>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</si>
  <si>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</si>
  <si>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</si>
  <si>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</si>
  <si>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</si>
  <si>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</si>
  <si>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</si>
  <si>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</si>
  <si>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</si>
  <si>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</si>
  <si>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</si>
  <si>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</si>
  <si>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</si>
  <si>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</si>
  <si>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</si>
  <si>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</si>
  <si>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</si>
  <si>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</si>
  <si>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</si>
  <si>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</si>
  <si>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</si>
  <si>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</si>
  <si>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</si>
  <si>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</si>
  <si>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</si>
  <si>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</si>
  <si>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</si>
  <si>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</si>
  <si>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</si>
  <si>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</si>
  <si>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</si>
  <si>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</si>
  <si>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</si>
  <si>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</si>
  <si>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</si>
  <si>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</si>
  <si>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</si>
  <si>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</si>
  <si>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</si>
  <si>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</si>
  <si>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</si>
  <si>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</si>
  <si>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</si>
  <si>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</si>
  <si>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</si>
  <si>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</si>
  <si>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</si>
  <si>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</si>
  <si>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</si>
  <si>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</si>
  <si>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</si>
  <si>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</si>
  <si>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</si>
  <si>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</si>
  <si>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</si>
  <si>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</si>
  <si>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</si>
  <si>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</si>
  <si>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</si>
  <si>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</si>
  <si>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</si>
  <si>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</si>
  <si>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</si>
  <si>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</si>
  <si>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</si>
  <si>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</si>
  <si>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</si>
  <si>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</si>
  <si>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</si>
  <si>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</si>
  <si>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</si>
  <si>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</si>
  <si>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</si>
  <si>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</si>
  <si>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</si>
  <si>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</si>
  <si>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</si>
  <si>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</si>
  <si>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</si>
  <si>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</si>
  <si>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</si>
  <si>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</si>
  <si>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</si>
  <si>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</si>
  <si>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</si>
  <si>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</si>
  <si>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</si>
  <si>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</si>
  <si>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</si>
  <si>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</si>
  <si>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</si>
  <si>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</si>
  <si>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</si>
  <si>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</si>
  <si>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</si>
  <si>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</si>
  <si>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</si>
  <si>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</si>
  <si>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</si>
  <si>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</si>
  <si>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</si>
  <si>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</si>
  <si>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</si>
  <si>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</si>
  <si>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</si>
  <si>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</si>
  <si>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</si>
  <si>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</si>
  <si>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</si>
  <si>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</si>
  <si>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</si>
  <si>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</si>
  <si>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</si>
  <si>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</si>
  <si>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</si>
  <si>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</si>
  <si>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</si>
  <si>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</si>
  <si>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</si>
  <si>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</si>
  <si>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</si>
  <si>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</si>
  <si>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</si>
  <si>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</si>
  <si>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</si>
  <si>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</si>
  <si>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</si>
  <si>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</si>
  <si>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</si>
  <si>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</si>
  <si>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</si>
  <si>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</si>
  <si>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</si>
  <si>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</si>
  <si>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</si>
  <si>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</si>
  <si>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</si>
  <si>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</si>
  <si>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</si>
  <si>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</si>
  <si>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</si>
  <si>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</si>
  <si>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</si>
  <si>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</si>
  <si>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</si>
  <si>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</si>
  <si>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</si>
  <si>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</si>
  <si>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</si>
  <si>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</si>
  <si>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</si>
  <si>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</si>
  <si>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</si>
  <si>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</si>
  <si>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</si>
  <si>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</si>
  <si>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</si>
  <si>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</si>
  <si>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</si>
  <si>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</si>
  <si>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</si>
  <si>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</si>
  <si>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</si>
  <si>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</si>
  <si>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</si>
  <si>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</si>
  <si>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</si>
  <si>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</si>
  <si>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</si>
  <si>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</si>
  <si>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</si>
  <si>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</si>
  <si>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</si>
  <si>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</si>
  <si>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</si>
  <si>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</si>
  <si>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</si>
  <si>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</si>
  <si>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</si>
  <si>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</si>
  <si>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</si>
  <si>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</si>
  <si>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</si>
  <si>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</si>
  <si>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</si>
  <si>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</si>
  <si>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</si>
  <si>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</si>
  <si>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</si>
  <si>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</si>
  <si>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</si>
  <si>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</si>
  <si>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</si>
  <si>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</si>
  <si>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</si>
  <si>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</si>
  <si>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</si>
  <si>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</si>
  <si>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</si>
  <si>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</si>
  <si>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</si>
  <si>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</si>
  <si>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</si>
  <si>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</si>
  <si>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</si>
  <si>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</si>
  <si>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</si>
  <si>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</si>
  <si>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</si>
  <si>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</si>
  <si>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</si>
  <si>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</si>
  <si>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</si>
  <si>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</si>
  <si>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</si>
  <si>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</si>
  <si>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</si>
  <si>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</si>
  <si>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</si>
  <si>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</si>
  <si>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</si>
  <si>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</si>
  <si>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</si>
  <si>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</si>
  <si>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</si>
  <si>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</si>
  <si>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</si>
  <si>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</si>
  <si>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</si>
  <si>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</si>
  <si>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</si>
  <si>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</si>
  <si>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</si>
  <si>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</si>
  <si>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</si>
  <si>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</si>
  <si>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</si>
  <si>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</si>
  <si>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</si>
  <si>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</si>
  <si>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</si>
  <si>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</si>
  <si>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</si>
  <si>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</si>
  <si>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</si>
  <si>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</si>
  <si>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</si>
  <si>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</si>
  <si>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</si>
  <si>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</si>
  <si>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</si>
  <si>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</si>
  <si>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</si>
  <si>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</si>
  <si>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</si>
  <si>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</si>
  <si>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</si>
  <si>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</si>
  <si>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</si>
  <si>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</si>
  <si>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</si>
  <si>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</si>
  <si>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</si>
  <si>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</si>
  <si>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</si>
  <si>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</si>
  <si>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</si>
  <si>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</si>
  <si>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</si>
  <si>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</si>
  <si>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</si>
  <si>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</si>
  <si>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</si>
  <si>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</si>
  <si>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</si>
  <si>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</si>
  <si>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</si>
  <si>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</si>
  <si>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</si>
  <si>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</si>
  <si>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</si>
  <si>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</si>
  <si>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</si>
  <si>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</si>
  <si>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</si>
  <si>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</si>
  <si>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</si>
  <si>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</si>
  <si>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</si>
  <si>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</si>
  <si>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</si>
  <si>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</si>
  <si>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</si>
  <si>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</si>
  <si>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</si>
  <si>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</si>
  <si>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</si>
  <si>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</si>
  <si>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</si>
  <si>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</si>
  <si>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</si>
  <si>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</si>
  <si>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</si>
  <si>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</si>
  <si>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</si>
  <si>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</si>
  <si>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</si>
  <si>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</si>
  <si>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</si>
  <si>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</si>
  <si>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</si>
  <si>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</si>
  <si>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</si>
  <si>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</si>
  <si>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</si>
  <si>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</si>
  <si>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</si>
  <si>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</si>
  <si>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</si>
  <si>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</si>
  <si>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</si>
  <si>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</si>
  <si>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</si>
  <si>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</si>
  <si>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</si>
  <si>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</si>
  <si>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</si>
  <si>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</si>
  <si>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</si>
  <si>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</si>
  <si>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</si>
  <si>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</si>
  <si>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</si>
  <si>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</si>
  <si>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</si>
  <si>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</si>
  <si>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</si>
  <si>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</si>
  <si>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</si>
  <si>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</si>
  <si>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</si>
  <si>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</si>
  <si>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</si>
  <si>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</si>
  <si>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</si>
  <si>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</si>
  <si>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</si>
  <si>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</si>
  <si>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</si>
  <si>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</si>
  <si>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</si>
  <si>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</si>
  <si>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</si>
  <si>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</si>
  <si>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</si>
  <si>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</si>
  <si>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</si>
  <si>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</si>
  <si>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</si>
  <si>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</si>
  <si>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</si>
  <si>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</si>
  <si>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</si>
  <si>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</si>
  <si>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</si>
  <si>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</si>
  <si>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</si>
  <si>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</si>
  <si>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</si>
  <si>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</si>
  <si>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</si>
  <si>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</si>
  <si>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</si>
  <si>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</si>
  <si>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</si>
  <si>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</si>
  <si>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</si>
  <si>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</si>
  <si>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</si>
  <si>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</si>
  <si>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</si>
  <si>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</si>
  <si>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</si>
  <si>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</si>
  <si>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</si>
  <si>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</si>
  <si>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</si>
  <si>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</si>
  <si>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</si>
  <si>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</si>
  <si>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</si>
  <si>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</si>
  <si>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</si>
  <si>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</si>
  <si>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</si>
  <si>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</si>
  <si>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</si>
  <si>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</si>
  <si>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</si>
  <si>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</si>
  <si>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</si>
  <si>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</si>
  <si>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</si>
  <si>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</si>
  <si>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</si>
  <si>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</si>
  <si>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</si>
  <si>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</si>
  <si>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</si>
  <si>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</si>
  <si>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</si>
  <si>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</si>
  <si>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</si>
  <si>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</si>
  <si>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</si>
  <si>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</si>
  <si>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</si>
  <si>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</si>
  <si>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</si>
  <si>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</si>
  <si>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</si>
  <si>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</si>
  <si>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</si>
  <si>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</si>
  <si>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</si>
  <si>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</si>
  <si>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</si>
  <si>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</si>
  <si>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</si>
  <si>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</si>
  <si>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</si>
  <si>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</si>
  <si>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</si>
  <si>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</si>
  <si>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</si>
  <si>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</si>
  <si>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</si>
  <si>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</si>
  <si>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</si>
  <si>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</si>
  <si>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</si>
  <si>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</si>
  <si>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</si>
  <si>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</si>
  <si>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</si>
  <si>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</si>
  <si>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</si>
  <si>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</si>
  <si>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</si>
  <si>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</si>
  <si>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</si>
  <si>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</si>
  <si>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</si>
  <si>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</si>
  <si>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</si>
  <si>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</si>
  <si>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</si>
  <si>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</si>
  <si>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</si>
  <si>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</si>
  <si>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</si>
  <si>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</si>
  <si>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</si>
  <si>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</si>
  <si>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</si>
  <si>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</si>
  <si>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</si>
  <si>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</si>
  <si>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</si>
  <si>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</si>
  <si>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</si>
  <si>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</si>
  <si>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</si>
  <si>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</si>
  <si>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</si>
  <si>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</si>
  <si>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</si>
  <si>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</si>
  <si>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</si>
  <si>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</si>
  <si>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</si>
  <si>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</si>
  <si>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</si>
  <si>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</si>
  <si>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</si>
  <si>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</si>
  <si>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</si>
  <si>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</si>
  <si>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</si>
  <si>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</si>
  <si>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</si>
  <si>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</si>
  <si>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</si>
  <si>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</si>
  <si>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</si>
  <si>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</si>
  <si>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</si>
  <si>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</si>
  <si>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</si>
  <si>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</si>
  <si>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</si>
  <si>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</si>
  <si>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</si>
  <si>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</si>
  <si>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</si>
  <si>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</si>
  <si>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</si>
  <si>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</si>
  <si>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</si>
  <si>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</si>
  <si>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</si>
  <si>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</si>
  <si>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</si>
  <si>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</si>
  <si>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</si>
  <si>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</si>
  <si>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</si>
  <si>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</si>
  <si>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</si>
  <si>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</si>
  <si>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</si>
  <si>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</si>
  <si>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</si>
  <si>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</si>
  <si>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</si>
  <si>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</si>
  <si>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</si>
  <si>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</si>
  <si>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</si>
  <si>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</si>
  <si>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</si>
  <si>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</si>
  <si>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</si>
  <si>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</si>
  <si>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</si>
  <si>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</si>
  <si>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</si>
  <si>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</si>
  <si>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</si>
  <si>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</si>
  <si>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</si>
  <si>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</si>
  <si>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</si>
  <si>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</si>
  <si>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</si>
  <si>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</si>
  <si>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</si>
  <si>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</si>
  <si>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</si>
  <si>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</si>
  <si>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</si>
  <si>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</si>
  <si>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</si>
  <si>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</si>
  <si>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</si>
  <si>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</si>
  <si>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</si>
  <si>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</si>
  <si>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</si>
  <si>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</si>
  <si>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</si>
  <si>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</si>
  <si>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</si>
  <si>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</si>
  <si>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</si>
  <si>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</si>
  <si>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</si>
  <si>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</si>
  <si>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</si>
  <si>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</si>
  <si>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</si>
  <si>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</si>
  <si>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</si>
  <si>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</si>
  <si>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</si>
  <si>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</si>
  <si>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</si>
  <si>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</si>
  <si>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</si>
  <si>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</si>
  <si>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</si>
  <si>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</si>
  <si>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</si>
  <si>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</si>
  <si>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</si>
  <si>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</si>
  <si>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</si>
  <si>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</si>
  <si>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</si>
  <si>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</si>
  <si>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</si>
  <si>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</si>
  <si>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</si>
  <si>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</si>
  <si>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</si>
  <si>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</si>
  <si>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</si>
  <si>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</si>
  <si>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</si>
  <si>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</si>
  <si>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</si>
  <si>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</si>
  <si>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</si>
  <si>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</si>
  <si>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</si>
  <si>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</si>
  <si>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</si>
  <si>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</si>
  <si>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</si>
  <si>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</si>
  <si>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</si>
  <si>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</si>
  <si>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</si>
  <si>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</si>
  <si>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</si>
  <si>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</si>
  <si>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</si>
  <si>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</si>
  <si>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</si>
  <si>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</si>
  <si>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</si>
  <si>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</si>
  <si>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</si>
  <si>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</si>
  <si>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</si>
  <si>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</si>
  <si>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</si>
  <si>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</si>
  <si>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</si>
  <si>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</si>
  <si>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</si>
  <si>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</si>
  <si>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</si>
  <si>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</si>
  <si>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</si>
  <si>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</si>
  <si>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</si>
  <si>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</si>
  <si>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</si>
  <si>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</si>
  <si>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</si>
  <si>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</si>
  <si>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</si>
  <si>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</si>
  <si>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</si>
  <si>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</si>
  <si>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</si>
  <si>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</si>
  <si>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</si>
  <si>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</si>
  <si>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</si>
  <si>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</si>
  <si>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</si>
  <si>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</si>
  <si>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</si>
  <si>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</si>
  <si>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</si>
  <si>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</si>
  <si>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</si>
  <si>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</si>
  <si>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</si>
  <si>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</si>
  <si>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</si>
  <si>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</si>
  <si>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</si>
  <si>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</si>
  <si>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</si>
  <si>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</si>
  <si>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</si>
  <si>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</si>
  <si>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</si>
  <si>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</si>
  <si>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</si>
  <si>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</si>
  <si>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</si>
  <si>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</si>
  <si>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</si>
  <si>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</si>
  <si>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</si>
  <si>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</si>
  <si>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</si>
  <si>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</si>
  <si>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</si>
  <si>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</si>
  <si>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</si>
  <si>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</si>
  <si>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</si>
  <si>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</si>
  <si>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</si>
  <si>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</si>
  <si>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</si>
  <si>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</si>
  <si>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</si>
  <si>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</si>
  <si>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</si>
  <si>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</si>
  <si>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</si>
  <si>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</si>
  <si>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</si>
  <si>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</si>
  <si>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</si>
  <si>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</si>
  <si>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</si>
  <si>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</si>
  <si>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</si>
  <si>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</si>
  <si>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</si>
  <si>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</si>
  <si>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</si>
  <si>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</si>
  <si>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</si>
  <si>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</si>
  <si>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</si>
  <si>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</si>
  <si>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</si>
  <si>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</si>
  <si>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</si>
  <si>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</si>
  <si>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</si>
  <si>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</si>
  <si>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</si>
  <si>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</si>
  <si>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</si>
  <si>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</si>
  <si>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</si>
  <si>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</si>
  <si>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</si>
  <si>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</si>
  <si>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</si>
  <si>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</si>
  <si>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</si>
  <si>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</si>
  <si>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</si>
  <si>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</si>
  <si>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</si>
  <si>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</si>
  <si>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</si>
  <si>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</si>
  <si>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</si>
  <si>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</si>
  <si>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</si>
  <si>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</si>
  <si>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</si>
  <si>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</si>
  <si>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</si>
  <si>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</si>
  <si>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</si>
  <si>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</si>
  <si>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</si>
  <si>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</si>
  <si>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</si>
  <si>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</si>
  <si>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</si>
  <si>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</si>
  <si>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</si>
  <si>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</si>
  <si>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</si>
  <si>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</si>
  <si>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</si>
  <si>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</si>
  <si>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</si>
  <si>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</si>
  <si>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</si>
  <si>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</si>
  <si>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</si>
  <si>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</si>
  <si>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</si>
  <si>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</si>
  <si>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</si>
  <si>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</si>
  <si>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</si>
  <si>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</si>
  <si>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</si>
  <si>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</si>
  <si>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</si>
  <si>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</si>
  <si>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</si>
  <si>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</si>
  <si>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</si>
  <si>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</si>
  <si>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</si>
  <si>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</si>
  <si>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</si>
  <si>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</si>
  <si>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</si>
  <si>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</si>
  <si>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</si>
  <si>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</si>
  <si>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</si>
  <si>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</si>
  <si>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</si>
  <si>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</si>
  <si>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</si>
  <si>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</si>
  <si>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</si>
  <si>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</si>
  <si>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</si>
  <si>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</si>
  <si>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</si>
  <si>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</si>
  <si>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</si>
  <si>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</si>
  <si>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</si>
  <si>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</si>
  <si>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</si>
  <si>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</si>
  <si>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</si>
  <si>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</si>
  <si>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</si>
  <si>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</si>
  <si>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</si>
  <si>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</si>
  <si>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</si>
  <si>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</si>
  <si>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</si>
  <si>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</si>
  <si>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</si>
  <si>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</si>
  <si>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</si>
  <si>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</si>
  <si>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</si>
  <si>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</si>
  <si>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</si>
  <si>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</si>
  <si>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</si>
  <si>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</si>
  <si>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</si>
  <si>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</si>
  <si>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</si>
  <si>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</si>
  <si>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</si>
  <si>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</si>
  <si>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</si>
  <si>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</si>
  <si>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</si>
  <si>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</si>
  <si>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</si>
  <si>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</si>
  <si>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</si>
  <si>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</si>
  <si>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</si>
  <si>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</si>
  <si>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</si>
  <si>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</si>
  <si>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</si>
  <si>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</si>
  <si>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</si>
  <si>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</si>
  <si>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</si>
  <si>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</si>
  <si>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</si>
  <si>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</si>
  <si>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</si>
  <si>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</si>
  <si>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</si>
  <si>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</si>
  <si>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</si>
  <si>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</si>
  <si>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</si>
  <si>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</si>
  <si>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</si>
  <si>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</si>
  <si>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</si>
  <si>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</si>
  <si>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</si>
  <si>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</si>
  <si>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</si>
  <si>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</si>
  <si>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</si>
  <si>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</si>
  <si>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</si>
  <si>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</si>
  <si>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</si>
  <si>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</si>
  <si>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</si>
  <si>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</si>
  <si>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</si>
  <si>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</si>
  <si>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</si>
  <si>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</si>
  <si>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</si>
  <si>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</si>
  <si>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</si>
  <si>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</si>
  <si>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</si>
  <si>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</si>
  <si>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</si>
  <si>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</si>
  <si>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</si>
  <si>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</si>
  <si>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</si>
  <si>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</si>
  <si>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</si>
  <si>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</si>
  <si>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</si>
  <si>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</si>
  <si>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</si>
  <si>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</si>
  <si>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</si>
  <si>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</si>
  <si>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</si>
  <si>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</si>
  <si>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</si>
  <si>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</si>
  <si>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</si>
  <si>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</si>
  <si>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</si>
  <si>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</si>
  <si>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</si>
  <si>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</si>
  <si>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</si>
  <si>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</si>
  <si>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</si>
  <si>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</si>
  <si>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</si>
  <si>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</si>
  <si>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</si>
  <si>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</si>
  <si>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</si>
  <si>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</si>
  <si>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</si>
  <si>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</si>
  <si>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</si>
  <si>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</si>
  <si>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</si>
  <si>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</si>
  <si>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</si>
  <si>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</si>
  <si>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</si>
  <si>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</si>
  <si>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</si>
  <si>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</si>
  <si>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</si>
  <si>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</si>
  <si>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</si>
  <si>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</si>
  <si>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</si>
  <si>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</si>
  <si>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</si>
  <si>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</si>
  <si>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</si>
  <si>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</si>
  <si>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</si>
  <si>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</si>
  <si>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</si>
  <si>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</si>
  <si>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</si>
  <si>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</si>
  <si>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</si>
  <si>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</si>
  <si>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</si>
  <si>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</si>
  <si>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</si>
  <si>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</si>
  <si>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</si>
  <si>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</si>
  <si>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</si>
  <si>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</si>
  <si>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</si>
  <si>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</si>
  <si>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</si>
  <si>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</si>
  <si>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</si>
  <si>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</si>
  <si>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</si>
  <si>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</si>
  <si>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</si>
  <si>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</si>
  <si>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</si>
  <si>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</si>
  <si>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</si>
  <si>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</si>
  <si>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</si>
  <si>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</si>
  <si>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</si>
  <si>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</si>
  <si>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</si>
  <si>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</si>
  <si>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</si>
  <si>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</si>
  <si>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</si>
  <si>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</si>
  <si>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</si>
  <si>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</si>
  <si>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</si>
  <si>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</si>
  <si>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</si>
  <si>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</si>
  <si>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</si>
  <si>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</si>
  <si>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</si>
  <si>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</si>
  <si>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</si>
  <si>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</si>
  <si>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</si>
  <si>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</si>
  <si>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</si>
  <si>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</si>
  <si>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</si>
  <si>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</si>
  <si>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</si>
  <si>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</si>
  <si>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</si>
  <si>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</si>
  <si>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</si>
  <si>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</si>
  <si>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</si>
  <si>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</si>
  <si>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</si>
  <si>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</si>
  <si>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</si>
  <si>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</si>
  <si>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</si>
  <si>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</si>
  <si>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</si>
  <si>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</si>
  <si>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</si>
  <si>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</si>
  <si>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</si>
  <si>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</si>
  <si>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</si>
  <si>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</si>
  <si>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</si>
  <si>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</si>
  <si>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</si>
  <si>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</si>
  <si>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</si>
  <si>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</si>
  <si>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</si>
  <si>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</si>
  <si>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</si>
  <si>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</si>
  <si>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</si>
  <si>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</si>
  <si>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</si>
  <si>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</si>
  <si>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</si>
  <si>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</si>
  <si>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</si>
  <si>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</si>
  <si>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</si>
  <si>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</si>
  <si>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</si>
  <si>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</si>
  <si>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</si>
  <si>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</si>
  <si>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</si>
  <si>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</si>
  <si>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</si>
  <si>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</si>
  <si>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</si>
  <si>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</si>
  <si>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</si>
  <si>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</si>
  <si>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</si>
  <si>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</si>
  <si>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</si>
  <si>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</si>
  <si>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</si>
  <si>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</si>
  <si>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</si>
  <si>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</si>
  <si>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</si>
  <si>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</si>
  <si>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</si>
  <si>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</si>
  <si>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</si>
  <si>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</si>
  <si>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</si>
  <si>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</si>
  <si>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</si>
  <si>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</si>
  <si>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</si>
  <si>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</si>
  <si>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</si>
  <si>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</si>
  <si>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</si>
  <si>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</si>
  <si>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</si>
  <si>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</si>
  <si>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</si>
  <si>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</si>
  <si>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</si>
  <si>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</si>
  <si>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</si>
  <si>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</si>
  <si>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</si>
  <si>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</si>
  <si>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</si>
  <si>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</si>
  <si>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</si>
  <si>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</si>
  <si>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</si>
  <si>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</si>
  <si>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</si>
  <si>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</si>
  <si>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</si>
  <si>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</si>
  <si>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</si>
  <si>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</si>
  <si>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</si>
  <si>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</si>
  <si>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</si>
  <si>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</si>
  <si>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</si>
  <si>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</si>
  <si>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</si>
  <si>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</si>
  <si>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</si>
  <si>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</si>
  <si>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</si>
  <si>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</si>
  <si>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</si>
  <si>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</si>
  <si>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</si>
  <si>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</si>
  <si>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</si>
  <si>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</si>
  <si>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</si>
  <si>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</si>
  <si>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</si>
  <si>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</si>
  <si>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</si>
  <si>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</si>
  <si>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</si>
  <si>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</si>
  <si>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</si>
  <si>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</si>
  <si>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</si>
  <si>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</si>
  <si>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</si>
  <si>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</si>
  <si>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</si>
  <si>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</si>
  <si>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</si>
  <si>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</si>
  <si>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</si>
  <si>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</si>
  <si>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</si>
  <si>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</si>
  <si>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</si>
  <si>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</si>
  <si>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</si>
  <si>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</si>
  <si>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</si>
  <si>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</si>
  <si>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</si>
  <si>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</si>
  <si>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</si>
  <si>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</si>
  <si>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</si>
  <si>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</si>
  <si>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</si>
  <si>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</si>
  <si>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</si>
  <si>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</si>
  <si>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</si>
  <si>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</si>
  <si>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</si>
  <si>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</si>
  <si>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</si>
  <si>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</si>
  <si>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</si>
  <si>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</si>
  <si>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</si>
  <si>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</si>
  <si>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</si>
  <si>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</si>
  <si>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</si>
  <si>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</si>
  <si>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</si>
  <si>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</si>
  <si>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</si>
  <si>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</si>
  <si>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</si>
  <si>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</si>
  <si>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</si>
  <si>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</si>
  <si>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</si>
  <si>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</si>
  <si>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</si>
  <si>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</si>
  <si>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</si>
  <si>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</si>
  <si>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</si>
  <si>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</si>
  <si>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</si>
  <si>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</si>
  <si>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</si>
  <si>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</si>
  <si>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</si>
  <si>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</si>
  <si>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</si>
  <si>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</si>
  <si>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</si>
  <si>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</si>
  <si>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</si>
  <si>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</si>
  <si>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</si>
  <si>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</si>
  <si>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</si>
  <si>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</si>
  <si>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</si>
  <si>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</si>
  <si>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</si>
  <si>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</si>
  <si>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</si>
  <si>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</si>
  <si>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</si>
  <si>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</si>
  <si>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</si>
  <si>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</si>
  <si>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</si>
  <si>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</si>
  <si>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</si>
  <si>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</si>
  <si>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</si>
  <si>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</si>
  <si>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</si>
  <si>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</si>
  <si>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</si>
  <si>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</si>
  <si>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</si>
  <si>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</si>
  <si>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</si>
  <si>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</si>
  <si>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</si>
  <si>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</si>
  <si>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</si>
  <si>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</si>
  <si>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</si>
  <si>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</si>
  <si>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</si>
  <si>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</si>
  <si>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</si>
  <si>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</si>
  <si>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</si>
  <si>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</si>
  <si>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</si>
  <si>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</si>
  <si>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</si>
  <si>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</si>
  <si>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</si>
  <si>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</si>
  <si>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</si>
  <si>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</si>
  <si>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</si>
  <si>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</si>
  <si>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</si>
  <si>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</si>
  <si>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</si>
  <si>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</si>
  <si>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</si>
  <si>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</si>
  <si>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</si>
  <si>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</si>
  <si>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</si>
  <si>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</si>
  <si>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</si>
  <si>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</si>
  <si>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</si>
  <si>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</si>
  <si>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</si>
  <si>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</si>
  <si>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</si>
  <si>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</si>
  <si>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</si>
  <si>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</si>
  <si>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</si>
  <si>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</si>
  <si>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</si>
  <si>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</si>
  <si>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</si>
  <si>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</si>
  <si>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</si>
  <si>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</si>
  <si>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</si>
  <si>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</si>
  <si>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</si>
  <si>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</si>
  <si>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</si>
  <si>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</si>
  <si>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</si>
  <si>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</si>
  <si>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</si>
  <si>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</si>
  <si>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</si>
  <si>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</si>
  <si>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</si>
  <si>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</si>
  <si>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</si>
  <si>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</si>
  <si>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</si>
  <si>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</si>
  <si>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</si>
  <si>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</si>
  <si>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</si>
  <si>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</si>
  <si>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</si>
  <si>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</si>
  <si>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</si>
  <si>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</si>
  <si>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</si>
  <si>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</si>
  <si>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</si>
  <si>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</si>
  <si>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</si>
  <si>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</si>
  <si>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</si>
  <si>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</si>
  <si>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</si>
  <si>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</si>
  <si>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</si>
  <si>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</si>
  <si>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</si>
  <si>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</si>
  <si>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</si>
  <si>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</si>
  <si>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</si>
  <si>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</si>
  <si>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</si>
  <si>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</si>
  <si>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</si>
  <si>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</si>
  <si>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</si>
  <si>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</si>
  <si>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</si>
  <si>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</si>
  <si>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</si>
  <si>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</si>
  <si>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</si>
  <si>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</si>
  <si>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</si>
  <si>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</si>
  <si>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</si>
  <si>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</si>
  <si>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</si>
  <si>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</si>
  <si>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</si>
  <si>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</si>
  <si>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</si>
  <si>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</si>
  <si>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</si>
  <si>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</si>
  <si>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</si>
  <si>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</si>
  <si>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</si>
  <si>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</si>
  <si>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</si>
  <si>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</si>
  <si>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</si>
  <si>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</si>
  <si>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</si>
  <si>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</si>
  <si>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</si>
  <si>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</si>
  <si>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</si>
  <si>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</si>
  <si>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</si>
  <si>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</si>
  <si>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</si>
  <si>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</si>
  <si>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</si>
  <si>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</si>
  <si>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</si>
  <si>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</si>
  <si>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</si>
  <si>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</si>
  <si>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</si>
  <si>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</si>
  <si>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</si>
  <si>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</si>
  <si>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</si>
  <si>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</si>
  <si>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</si>
  <si>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</si>
  <si>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</si>
  <si>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</si>
  <si>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</si>
  <si>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</si>
  <si>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</si>
  <si>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</si>
  <si>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</si>
  <si>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</si>
  <si>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</si>
  <si>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</si>
  <si>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</si>
  <si>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</si>
  <si>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</si>
  <si>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</si>
  <si>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</si>
  <si>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</si>
  <si>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</si>
  <si>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</si>
  <si>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</si>
  <si>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</si>
  <si>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</si>
  <si>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</si>
  <si>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</si>
  <si>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</si>
  <si>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</si>
  <si>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</si>
  <si>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</si>
  <si>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</si>
  <si>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</si>
  <si>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</si>
  <si>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</si>
  <si>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</si>
  <si>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</si>
  <si>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</si>
  <si>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</si>
  <si>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</si>
  <si>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</si>
  <si>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</si>
  <si>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</si>
  <si>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</si>
  <si>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</si>
  <si>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</si>
  <si>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</si>
  <si>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</si>
  <si>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</si>
  <si>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</si>
  <si>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</si>
  <si>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</si>
  <si>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</si>
  <si>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</si>
  <si>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</si>
  <si>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</si>
  <si>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</si>
  <si>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</si>
  <si>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</si>
  <si>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</si>
  <si>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</si>
  <si>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</si>
  <si>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</si>
  <si>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</si>
  <si>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</si>
  <si>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</si>
  <si>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</si>
  <si>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</si>
  <si>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</si>
  <si>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</si>
  <si>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</si>
  <si>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</si>
  <si>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</si>
  <si>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</si>
  <si>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</si>
  <si>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</si>
  <si>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</si>
  <si>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</si>
  <si>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</si>
  <si>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</si>
  <si>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</si>
  <si>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</si>
  <si>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</si>
  <si>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</si>
  <si>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</si>
  <si>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</si>
  <si>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</si>
  <si>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</si>
  <si>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</si>
  <si>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</si>
  <si>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</si>
  <si>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</si>
  <si>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</si>
  <si>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</si>
  <si>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</si>
  <si>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</si>
  <si>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</si>
  <si>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</si>
  <si>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</si>
  <si>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</si>
  <si>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</si>
  <si>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</si>
  <si>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</si>
  <si>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</si>
  <si>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</si>
  <si>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</si>
  <si>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</si>
  <si>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</si>
  <si>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</si>
  <si>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</si>
  <si>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</si>
  <si>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</si>
  <si>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</si>
  <si>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</si>
  <si>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</si>
  <si>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</si>
  <si>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</si>
  <si>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</si>
  <si>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</si>
  <si>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</si>
  <si>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</si>
  <si>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</si>
  <si>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</si>
  <si>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</si>
  <si>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</si>
  <si>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</si>
  <si>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</si>
  <si>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</si>
  <si>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</si>
  <si>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</si>
  <si>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</si>
  <si>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</si>
  <si>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</si>
  <si>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</si>
  <si>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</si>
  <si>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</si>
  <si>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</si>
  <si>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</si>
  <si>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</si>
  <si>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</si>
  <si>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</si>
  <si>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</si>
  <si>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</si>
  <si>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</si>
  <si>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</si>
  <si>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</si>
  <si>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</si>
  <si>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</si>
  <si>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</si>
  <si>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</si>
  <si>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</si>
  <si>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</si>
  <si>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</si>
  <si>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</si>
  <si>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</si>
  <si>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</si>
  <si>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</si>
  <si>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</si>
  <si>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</si>
  <si>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</si>
  <si>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</si>
  <si>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</si>
  <si>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</si>
  <si>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</si>
  <si>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</si>
  <si>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</si>
  <si>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</si>
  <si>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</si>
  <si>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</si>
  <si>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</si>
  <si>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</si>
  <si>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</si>
  <si>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</si>
  <si>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</si>
  <si>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</si>
  <si>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</si>
  <si>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</si>
  <si>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</si>
  <si>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</si>
  <si>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</si>
  <si>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</si>
  <si>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</si>
  <si>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</si>
  <si>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</si>
  <si>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</si>
  <si>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</si>
  <si>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</si>
  <si>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</si>
  <si>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</si>
  <si>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</si>
  <si>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</si>
  <si>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</si>
  <si>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</si>
  <si>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</si>
  <si>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</si>
  <si>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</si>
  <si>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</si>
  <si>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</si>
  <si>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</si>
  <si>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</si>
  <si>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</si>
  <si>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</si>
  <si>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</si>
  <si>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</si>
  <si>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</si>
  <si>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</si>
  <si>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</si>
  <si>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</si>
  <si>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</si>
  <si>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</si>
  <si>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</si>
  <si>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</si>
  <si>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</si>
  <si>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</si>
  <si>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</si>
  <si>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</si>
  <si>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</si>
  <si>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</si>
  <si>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</si>
  <si>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</si>
  <si>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</si>
  <si>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</si>
  <si>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</si>
  <si>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</si>
  <si>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</si>
  <si>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</si>
  <si>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</si>
  <si>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</si>
  <si>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</si>
  <si>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</si>
  <si>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</si>
  <si>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</si>
  <si>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</si>
  <si>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</si>
  <si>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</si>
  <si>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</si>
  <si>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</si>
  <si>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</si>
  <si>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</si>
  <si>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</si>
  <si>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</si>
  <si>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</si>
  <si>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</si>
  <si>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</si>
  <si>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</si>
  <si>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</si>
  <si>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</si>
  <si>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</si>
  <si>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</si>
  <si>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</si>
  <si>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</si>
  <si>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</si>
  <si>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</si>
  <si>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</si>
  <si>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</si>
  <si>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</si>
  <si>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</si>
  <si>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</si>
  <si>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</si>
  <si>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</si>
  <si>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</si>
  <si>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</si>
  <si>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</si>
  <si>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</si>
  <si>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</si>
  <si>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</si>
  <si>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</si>
  <si>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</si>
  <si>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</si>
  <si>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</si>
  <si>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</si>
  <si>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</si>
  <si>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</si>
  <si>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</si>
  <si>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</si>
  <si>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</si>
  <si>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</si>
  <si>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</si>
  <si>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</si>
  <si>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</si>
  <si>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</si>
  <si>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</si>
  <si>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</si>
  <si>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</si>
  <si>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</si>
  <si>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</si>
  <si>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</si>
  <si>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</si>
  <si>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</si>
  <si>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</si>
  <si>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</si>
  <si>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</si>
  <si>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</si>
  <si>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</si>
  <si>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</si>
  <si>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</si>
  <si>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</si>
  <si>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</si>
  <si>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</si>
  <si>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</si>
  <si>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</si>
  <si>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</si>
  <si>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</si>
  <si>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</si>
  <si>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</si>
  <si>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</si>
  <si>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</si>
  <si>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</si>
  <si>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</si>
  <si>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</si>
  <si>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</si>
  <si>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</si>
  <si>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</si>
  <si>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</si>
  <si>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</si>
  <si>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</si>
  <si>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</si>
  <si>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</si>
  <si>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</si>
  <si>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</si>
  <si>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</si>
  <si>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</si>
  <si>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</si>
  <si>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</si>
  <si>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</si>
  <si>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</si>
  <si>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</si>
  <si>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</si>
  <si>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</si>
  <si>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</si>
  <si>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</si>
  <si>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</si>
  <si>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</si>
  <si>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</si>
  <si>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</si>
  <si>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</si>
  <si>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</si>
  <si>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</si>
  <si>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</si>
  <si>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</si>
  <si>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</si>
  <si>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</si>
  <si>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</si>
  <si>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</si>
  <si>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</si>
  <si>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</si>
  <si>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</si>
  <si>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</si>
  <si>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</si>
  <si>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</si>
  <si>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</si>
  <si>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</si>
  <si>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</si>
  <si>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</si>
  <si>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</si>
  <si>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</si>
  <si>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</si>
  <si>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</si>
  <si>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</si>
  <si>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</si>
  <si>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</si>
  <si>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</si>
  <si>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</si>
  <si>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</si>
  <si>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</si>
  <si>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</si>
  <si>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</si>
  <si>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</si>
  <si>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</si>
  <si>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</si>
  <si>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</si>
  <si>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</si>
  <si>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</si>
  <si>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</si>
  <si>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</si>
  <si>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</si>
  <si>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</si>
  <si>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</si>
  <si>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</si>
  <si>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</si>
  <si>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</si>
  <si>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</si>
  <si>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</si>
  <si>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</si>
  <si>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</si>
  <si>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</si>
  <si>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</si>
  <si>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</si>
  <si>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</si>
  <si>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</si>
  <si>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</si>
  <si>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</si>
  <si>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</si>
  <si>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</si>
  <si>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</si>
  <si>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</si>
  <si>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</si>
  <si>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</si>
  <si>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</si>
  <si>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</si>
  <si>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</si>
  <si>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</si>
  <si>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</si>
  <si>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</si>
  <si>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</si>
  <si>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</si>
  <si>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</si>
  <si>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</si>
  <si>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</si>
  <si>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</si>
  <si>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</si>
  <si>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</si>
  <si>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</si>
  <si>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</si>
  <si>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</si>
  <si>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</si>
  <si>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</si>
  <si>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</si>
  <si>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</si>
  <si>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</si>
  <si>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</si>
  <si>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</si>
  <si>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</si>
  <si>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</si>
  <si>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</si>
  <si>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</si>
  <si>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</si>
  <si>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</si>
  <si>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</si>
  <si>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</si>
  <si>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</si>
  <si>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</si>
  <si>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</si>
  <si>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</si>
  <si>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</si>
  <si>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</si>
  <si>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</si>
  <si>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</si>
  <si>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</si>
  <si>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</si>
  <si>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</si>
  <si>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</si>
  <si>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</si>
  <si>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</si>
  <si>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</si>
  <si>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</si>
  <si>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</si>
  <si>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</si>
  <si>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</si>
  <si>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</si>
  <si>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</si>
  <si>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</si>
  <si>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</si>
  <si>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</si>
  <si>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</si>
  <si>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</si>
  <si>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</si>
  <si>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</si>
  <si>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</si>
  <si>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</si>
  <si>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</si>
  <si>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</si>
  <si>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</si>
  <si>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</si>
  <si>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</si>
  <si>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</si>
  <si>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</si>
  <si>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</si>
  <si>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</si>
  <si>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</si>
  <si>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</si>
  <si>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</si>
  <si>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</si>
  <si>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</si>
  <si>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</si>
  <si>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</si>
  <si>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</si>
  <si>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</si>
  <si>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</si>
  <si>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</si>
  <si>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</si>
  <si>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</si>
  <si>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</si>
  <si>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</si>
  <si>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</si>
  <si>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</si>
  <si>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</si>
  <si>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</si>
  <si>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</si>
  <si>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</si>
  <si>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</si>
  <si>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</si>
  <si>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</si>
  <si>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</si>
  <si>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</si>
  <si>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</si>
  <si>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</si>
  <si>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</si>
  <si>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</si>
  <si>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</si>
  <si>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</si>
  <si>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</si>
  <si>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</si>
  <si>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</si>
  <si>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</si>
  <si>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</si>
  <si>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</si>
  <si>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</si>
  <si>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</si>
  <si>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</si>
  <si>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</si>
  <si>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</si>
  <si>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</si>
  <si>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</si>
  <si>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</si>
  <si>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</si>
  <si>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</si>
  <si>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</si>
  <si>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</si>
  <si>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</si>
  <si>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</si>
  <si>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</si>
  <si>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</si>
  <si>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</si>
  <si>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</si>
  <si>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</si>
  <si>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</si>
  <si>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</si>
  <si>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</si>
  <si>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</si>
  <si>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</si>
  <si>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</si>
  <si>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</si>
  <si>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</si>
  <si>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</si>
  <si>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</si>
  <si>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</si>
  <si>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</si>
  <si>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</si>
  <si>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</si>
  <si>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</si>
  <si>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</si>
  <si>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</si>
  <si>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</si>
  <si>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</si>
  <si>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</si>
  <si>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</si>
  <si>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</si>
  <si>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</si>
  <si>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</si>
  <si>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</si>
  <si>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</si>
  <si>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</si>
  <si>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</si>
  <si>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</si>
  <si>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</si>
  <si>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</si>
  <si>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</si>
  <si>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</si>
  <si>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</si>
  <si>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</si>
  <si>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</si>
  <si>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</si>
  <si>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</si>
  <si>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</si>
  <si>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</si>
  <si>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</si>
  <si>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</si>
  <si>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</si>
  <si>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</si>
  <si>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</si>
  <si>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</si>
  <si>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</si>
  <si>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</si>
  <si>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</si>
  <si>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</si>
  <si>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</si>
  <si>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</si>
  <si>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</si>
  <si>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</si>
  <si>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</si>
  <si>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</si>
  <si>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</si>
  <si>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</si>
  <si>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</si>
  <si>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</si>
  <si>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</si>
  <si>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</si>
  <si>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</si>
  <si>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</si>
  <si>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</si>
  <si>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</si>
  <si>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</si>
  <si>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</si>
  <si>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</si>
  <si>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</si>
  <si>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</si>
  <si>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</si>
  <si>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</si>
  <si>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</si>
  <si>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</si>
  <si>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</si>
  <si>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</si>
  <si>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</si>
  <si>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</si>
  <si>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</si>
  <si>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</si>
  <si>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</si>
  <si>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</si>
  <si>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</si>
  <si>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</si>
  <si>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</si>
  <si>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</si>
  <si>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</si>
  <si>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</si>
  <si>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</si>
  <si>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</si>
  <si>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</si>
  <si>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</si>
  <si>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</si>
  <si>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</si>
  <si>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</si>
  <si>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</si>
  <si>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</si>
  <si>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</si>
  <si>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</si>
  <si>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</si>
  <si>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</si>
  <si>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</si>
  <si>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</si>
  <si>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</si>
  <si>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</si>
  <si>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</si>
  <si>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</si>
  <si>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</si>
  <si>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</si>
  <si>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</si>
  <si>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</si>
  <si>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</si>
  <si>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</si>
  <si>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</si>
  <si>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</si>
  <si>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</si>
  <si>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</si>
  <si>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</si>
  <si>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</si>
  <si>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</si>
  <si>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</si>
  <si>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</si>
  <si>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</si>
  <si>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</si>
  <si>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</si>
  <si>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</si>
  <si>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</si>
  <si>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</si>
  <si>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</si>
  <si>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</si>
  <si>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</si>
  <si>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</si>
  <si>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</si>
  <si>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</si>
  <si>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</si>
  <si>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</si>
  <si>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</si>
  <si>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</si>
  <si>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</si>
  <si>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</si>
  <si>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</si>
  <si>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</si>
  <si>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</si>
  <si>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</si>
  <si>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</si>
  <si>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</si>
  <si>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</si>
  <si>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</si>
  <si>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</si>
  <si>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</si>
  <si>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</si>
  <si>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</si>
  <si>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</si>
  <si>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</si>
  <si>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</si>
  <si>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</si>
  <si>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</si>
  <si>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</si>
  <si>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</si>
  <si>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</si>
  <si>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</si>
  <si>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</si>
  <si>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</si>
  <si>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</si>
  <si>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</si>
  <si>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</si>
  <si>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</si>
  <si>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</si>
  <si>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</si>
  <si>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</si>
  <si>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</si>
  <si>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</si>
  <si>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</si>
  <si>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</si>
  <si>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</si>
  <si>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</si>
  <si>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</si>
  <si>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</si>
  <si>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</si>
  <si>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</si>
  <si>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</si>
  <si>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</si>
  <si>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</si>
  <si>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</si>
  <si>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</si>
  <si>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</si>
  <si>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</si>
  <si>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</si>
  <si>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</si>
  <si>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</si>
  <si>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</si>
  <si>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</si>
  <si>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</si>
  <si>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</si>
  <si>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</si>
  <si>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</si>
  <si>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</si>
  <si>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</si>
  <si>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</si>
  <si>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</si>
  <si>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</si>
  <si>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</si>
  <si>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</si>
  <si>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</si>
  <si>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</si>
  <si>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</si>
  <si>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</si>
  <si>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</si>
  <si>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</si>
  <si>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</si>
  <si>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</si>
  <si>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</si>
  <si>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</si>
  <si>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</si>
  <si>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</si>
  <si>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</si>
  <si>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</si>
  <si>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</si>
  <si>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</si>
  <si>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</si>
  <si>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</si>
  <si>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</si>
  <si>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</si>
  <si>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</si>
  <si>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</si>
  <si>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</si>
  <si>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</si>
  <si>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</si>
  <si>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</si>
  <si>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</si>
  <si>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</si>
  <si>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</si>
  <si>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</si>
  <si>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</si>
  <si>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</si>
  <si>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</si>
  <si>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</si>
  <si>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</si>
  <si>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</si>
  <si>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</si>
  <si>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</si>
  <si>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</si>
  <si>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</si>
  <si>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</si>
  <si>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</si>
  <si>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</si>
  <si>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</si>
  <si>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</si>
  <si>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</si>
  <si>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</si>
  <si>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</si>
  <si>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</si>
  <si>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</si>
  <si>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</si>
  <si>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</si>
  <si>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</si>
  <si>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</si>
  <si>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</si>
  <si>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</si>
  <si>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</si>
  <si>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</si>
  <si>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</si>
  <si>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</si>
  <si>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</si>
  <si>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</si>
  <si>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</si>
  <si>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</si>
  <si>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</si>
  <si>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</si>
  <si>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</si>
  <si>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</si>
  <si>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</si>
  <si>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</si>
  <si>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</si>
  <si>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</si>
  <si>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</si>
  <si>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</si>
  <si>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</si>
  <si>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</si>
  <si>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</si>
  <si>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</si>
  <si>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</si>
  <si>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</si>
  <si>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</si>
  <si>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</si>
  <si>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</si>
  <si>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</si>
  <si>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</si>
  <si>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</si>
  <si>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</si>
  <si>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</si>
  <si>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</si>
  <si>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</si>
  <si>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</si>
  <si>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</si>
  <si>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</si>
  <si>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</si>
  <si>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</si>
  <si>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</si>
  <si>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</si>
  <si>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</si>
  <si>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</si>
  <si>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</si>
  <si>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</si>
  <si>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</si>
  <si>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</si>
  <si>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</si>
  <si>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</si>
  <si>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</si>
  <si>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</si>
  <si>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</si>
  <si>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</si>
  <si>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</si>
  <si>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</si>
  <si>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</si>
  <si>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</si>
  <si>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</si>
  <si>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</si>
  <si>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</si>
  <si>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</si>
  <si>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</si>
  <si>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</si>
  <si>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</si>
  <si>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</si>
  <si>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</si>
  <si>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</si>
  <si>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</si>
  <si>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</si>
  <si>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</si>
  <si>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</si>
  <si>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</si>
  <si>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</si>
  <si>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</si>
  <si>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</si>
  <si>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</si>
  <si>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</si>
  <si>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</si>
  <si>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</si>
  <si>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</si>
  <si>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</si>
  <si>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</si>
  <si>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</si>
  <si>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</si>
  <si>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</si>
  <si>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</si>
  <si>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</si>
  <si>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</si>
  <si>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</si>
  <si>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</si>
  <si>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</si>
  <si>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</si>
  <si>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</si>
  <si>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</si>
  <si>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</si>
  <si>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</si>
  <si>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</si>
  <si>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</si>
  <si>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</si>
  <si>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</si>
  <si>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</si>
  <si>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</si>
  <si>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</si>
  <si>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</si>
  <si>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</si>
  <si>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</si>
  <si>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</si>
  <si>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</si>
  <si>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</si>
  <si>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</si>
  <si>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</si>
  <si>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</si>
  <si>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</si>
  <si>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</si>
  <si>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</si>
  <si>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</si>
  <si>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</si>
  <si>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</si>
  <si>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</si>
  <si>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</si>
  <si>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</si>
  <si>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</si>
  <si>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</si>
  <si>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</si>
  <si>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</si>
  <si>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</si>
  <si>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</si>
  <si>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</si>
  <si>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</si>
  <si>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</si>
  <si>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</si>
  <si>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</si>
  <si>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</si>
  <si>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</si>
  <si>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</si>
  <si>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</si>
  <si>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</si>
  <si>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</si>
  <si>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</si>
  <si>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</si>
  <si>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</si>
  <si>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</si>
  <si>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</si>
  <si>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</si>
  <si>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</si>
  <si>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</si>
  <si>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</si>
  <si>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</si>
  <si>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</si>
  <si>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</si>
  <si>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</si>
  <si>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</si>
  <si>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</si>
  <si>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</si>
  <si>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</si>
  <si>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</si>
  <si>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</si>
  <si>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</si>
  <si>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</si>
  <si>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</si>
  <si>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</si>
  <si>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</si>
  <si>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</si>
  <si>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</si>
  <si>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</si>
  <si>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</si>
  <si>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</si>
  <si>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</si>
  <si>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</si>
  <si>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</si>
  <si>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</si>
  <si>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</si>
  <si>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</si>
  <si>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</si>
  <si>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</si>
  <si>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</si>
  <si>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</si>
  <si>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</si>
  <si>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</si>
  <si>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</si>
  <si>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</si>
  <si>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</si>
  <si>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</si>
  <si>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</si>
  <si>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</si>
  <si>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</si>
  <si>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</si>
  <si>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</si>
  <si>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</si>
  <si>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</si>
  <si>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</si>
  <si>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</si>
  <si>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</si>
  <si>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</si>
  <si>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</si>
  <si>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</si>
  <si>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</si>
  <si>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</si>
  <si>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</si>
  <si>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</si>
  <si>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</si>
  <si>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</si>
  <si>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</si>
  <si>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</si>
  <si>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</si>
  <si>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</si>
  <si>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</si>
  <si>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</si>
  <si>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</si>
  <si>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</si>
  <si>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</si>
  <si>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</si>
  <si>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</si>
  <si>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</si>
  <si>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</si>
  <si>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</si>
  <si>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</si>
  <si>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</si>
  <si>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</si>
  <si>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</si>
  <si>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</si>
  <si>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</si>
  <si>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</si>
  <si>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</si>
  <si>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</si>
  <si>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</si>
  <si>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</si>
  <si>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</si>
  <si>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</si>
  <si>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</si>
  <si>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</si>
  <si>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</si>
  <si>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</si>
  <si>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</si>
  <si>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</si>
  <si>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</si>
  <si>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</si>
  <si>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</si>
  <si>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</si>
  <si>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</si>
  <si>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</si>
  <si>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</si>
  <si>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</si>
  <si>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</si>
  <si>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</si>
  <si>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</si>
  <si>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</si>
  <si>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</si>
  <si>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</si>
  <si>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</si>
  <si>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</si>
  <si>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</si>
  <si>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</si>
  <si>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</si>
  <si>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</si>
  <si>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</si>
  <si>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</si>
  <si>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</si>
  <si>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</si>
  <si>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</si>
  <si>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</si>
  <si>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</si>
  <si>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</si>
  <si>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</si>
  <si>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</si>
  <si>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</si>
  <si>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</si>
  <si>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</si>
  <si>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</si>
  <si>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</si>
  <si>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</si>
  <si>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</si>
  <si>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</si>
  <si>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</si>
  <si>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</si>
  <si>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</si>
  <si>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</si>
  <si>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</si>
  <si>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</si>
  <si>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</si>
  <si>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</si>
  <si>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</si>
  <si>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</si>
  <si>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</si>
  <si>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</si>
  <si>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</si>
  <si>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</si>
  <si>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</si>
  <si>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</si>
  <si>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</si>
  <si>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</si>
  <si>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</si>
  <si>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</si>
  <si>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</si>
  <si>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</si>
  <si>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</si>
  <si>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</si>
  <si>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</si>
  <si>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</si>
  <si>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</si>
  <si>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</si>
  <si>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</si>
  <si>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</si>
  <si>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</si>
  <si>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</si>
  <si>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</si>
  <si>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</si>
  <si>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</si>
  <si>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</si>
  <si>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</si>
  <si>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</si>
  <si>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</si>
  <si>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</si>
  <si>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</si>
  <si>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</si>
  <si>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</si>
  <si>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</si>
  <si>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</si>
  <si>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</si>
  <si>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</si>
  <si>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</si>
  <si>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</si>
  <si>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</si>
  <si>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</si>
  <si>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</si>
  <si>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</si>
  <si>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</si>
  <si>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</si>
  <si>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</si>
  <si>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</si>
  <si>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</si>
  <si>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</si>
  <si>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</si>
  <si>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</si>
  <si>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</si>
  <si>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</si>
  <si>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</si>
  <si>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</si>
  <si>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</si>
  <si>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</si>
  <si>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</si>
  <si>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</si>
  <si>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</si>
  <si>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</si>
  <si>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</si>
  <si>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</si>
  <si>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</si>
  <si>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</si>
  <si>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</si>
  <si>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</si>
  <si>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</si>
  <si>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</si>
  <si>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</si>
  <si>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</si>
  <si>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</si>
  <si>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</si>
  <si>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</si>
  <si>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</si>
  <si>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</si>
  <si>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</si>
  <si>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</si>
  <si>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</si>
  <si>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</si>
  <si>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</si>
  <si>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</si>
  <si>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</si>
  <si>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</si>
  <si>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</si>
  <si>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</si>
  <si>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</si>
  <si>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</si>
  <si>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</si>
  <si>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</si>
  <si>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</si>
  <si>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</si>
  <si>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</si>
  <si>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</si>
  <si>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</si>
  <si>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</si>
  <si>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</si>
  <si>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</si>
  <si>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</si>
  <si>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</si>
  <si>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</si>
  <si>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</si>
  <si>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</si>
  <si>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</si>
  <si>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</si>
  <si>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</si>
  <si>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</si>
  <si>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</si>
  <si>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</si>
  <si>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</si>
  <si>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</si>
  <si>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</si>
  <si>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</si>
  <si>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</si>
  <si>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</si>
  <si>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</si>
  <si>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</si>
  <si>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</si>
  <si>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</si>
  <si>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</si>
  <si>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</si>
  <si>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</si>
  <si>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</si>
  <si>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</si>
  <si>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</si>
  <si>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</si>
  <si>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</si>
  <si>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</si>
  <si>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</si>
  <si>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</si>
  <si>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</si>
  <si>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</si>
  <si>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</si>
  <si>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</si>
  <si>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</si>
  <si>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</si>
  <si>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</si>
  <si>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</si>
  <si>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</si>
  <si>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</si>
  <si>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</si>
  <si>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</si>
  <si>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</si>
  <si>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</si>
  <si>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</si>
  <si>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</si>
  <si>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</si>
  <si>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</si>
  <si>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</si>
  <si>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</si>
  <si>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</si>
  <si>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</si>
  <si>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</si>
  <si>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</si>
  <si>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</si>
  <si>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</si>
  <si>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</si>
  <si>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</si>
  <si>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</si>
  <si>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</si>
  <si>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</si>
  <si>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</si>
  <si>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</si>
  <si>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</si>
  <si>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</si>
  <si>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</si>
  <si>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</si>
  <si>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</si>
  <si>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</si>
  <si>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</si>
  <si>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</si>
  <si>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</si>
  <si>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</si>
  <si>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</si>
  <si>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</si>
  <si>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</si>
  <si>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</si>
  <si>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</si>
  <si>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</si>
  <si>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</si>
  <si>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</si>
  <si>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</si>
  <si>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</si>
  <si>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</si>
  <si>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</si>
  <si>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</si>
  <si>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</si>
  <si>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</si>
  <si>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</si>
  <si>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</si>
  <si>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</si>
  <si>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</si>
  <si>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</si>
  <si>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</si>
  <si>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</si>
  <si>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</si>
  <si>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</si>
  <si>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</si>
  <si>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</si>
  <si>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</si>
  <si>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</si>
  <si>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</si>
  <si>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</si>
  <si>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</si>
  <si>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</si>
  <si>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</si>
  <si>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</si>
  <si>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</si>
  <si>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</si>
  <si>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</si>
  <si>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</si>
  <si>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</si>
  <si>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</si>
  <si>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</si>
  <si>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</si>
  <si>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</si>
  <si>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</si>
  <si>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</si>
  <si>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</si>
  <si>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</si>
  <si>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</si>
  <si>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</si>
  <si>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</si>
  <si>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</si>
  <si>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</si>
  <si>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</si>
  <si>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</si>
  <si>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</si>
  <si>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</si>
  <si>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</si>
  <si>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</si>
  <si>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</si>
  <si>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</si>
  <si>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</si>
  <si>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</si>
  <si>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</si>
  <si>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</si>
  <si>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</si>
  <si>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</si>
  <si>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</si>
  <si>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</si>
  <si>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</si>
  <si>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</si>
  <si>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</si>
  <si>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</si>
  <si>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</si>
  <si>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</si>
  <si>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</si>
  <si>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</si>
  <si>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</si>
  <si>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</si>
  <si>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</si>
  <si>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</si>
  <si>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</si>
  <si>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</si>
  <si>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</si>
  <si>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</si>
  <si>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</si>
  <si>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</si>
  <si>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</si>
  <si>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</si>
  <si>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</si>
  <si>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</si>
  <si>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</si>
  <si>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</si>
  <si>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</si>
  <si>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</si>
  <si>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</si>
  <si>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</si>
  <si>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</si>
  <si>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</si>
  <si>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</si>
  <si>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</si>
  <si>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</si>
  <si>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</si>
  <si>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</si>
  <si>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</si>
  <si>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</si>
  <si>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</si>
  <si>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</si>
  <si>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</si>
  <si>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</si>
  <si>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</si>
  <si>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</si>
  <si>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</si>
  <si>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</si>
  <si>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</si>
  <si>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</si>
  <si>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</si>
  <si>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</si>
  <si>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</si>
  <si>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</si>
  <si>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</si>
  <si>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</si>
  <si>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</si>
  <si>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</si>
  <si>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</si>
  <si>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</si>
  <si>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</si>
  <si>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</si>
  <si>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</si>
  <si>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</si>
  <si>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</si>
  <si>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</si>
  <si>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</si>
  <si>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</si>
  <si>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</si>
  <si>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</si>
  <si>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</si>
  <si>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</si>
  <si>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</si>
  <si>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</si>
  <si>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</si>
  <si>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</si>
  <si>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</si>
  <si>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</si>
  <si>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</si>
  <si>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</si>
  <si>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</si>
  <si>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</si>
  <si>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</si>
  <si>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</si>
  <si>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</si>
  <si>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</si>
  <si>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</si>
  <si>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</si>
  <si>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</si>
  <si>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</si>
  <si>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</si>
  <si>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</si>
  <si>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</si>
  <si>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</si>
  <si>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</si>
  <si>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</si>
  <si>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</si>
  <si>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</si>
  <si>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</si>
  <si>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</si>
  <si>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</si>
  <si>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</si>
  <si>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</si>
  <si>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</si>
  <si>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</si>
  <si>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</si>
  <si>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</si>
  <si>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</si>
  <si>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</si>
  <si>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</si>
  <si>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</si>
  <si>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</si>
  <si>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</si>
  <si>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</si>
  <si>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</si>
  <si>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</si>
  <si>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</si>
  <si>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</si>
  <si>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</si>
  <si>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</si>
  <si>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</si>
  <si>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</si>
  <si>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</si>
  <si>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</si>
  <si>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</si>
  <si>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</si>
  <si>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</si>
  <si>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</si>
  <si>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</si>
  <si>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</si>
  <si>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</si>
  <si>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</si>
  <si>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</si>
  <si>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</si>
  <si>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</si>
  <si>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</si>
  <si>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</si>
  <si>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</si>
  <si>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</si>
  <si>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</si>
  <si>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</si>
  <si>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</si>
  <si>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</si>
  <si>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</si>
  <si>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</si>
  <si>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</si>
  <si>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</si>
  <si>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</si>
  <si>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</si>
  <si>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</si>
  <si>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</si>
  <si>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</si>
  <si>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</si>
  <si>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</si>
  <si>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</si>
  <si>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</si>
  <si>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</si>
  <si>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</si>
  <si>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</si>
  <si>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</si>
  <si>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</si>
  <si>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</si>
  <si>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</si>
  <si>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</si>
  <si>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</si>
  <si>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</si>
  <si>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</si>
  <si>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</si>
  <si>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</si>
  <si>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</si>
  <si>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</si>
  <si>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</si>
  <si>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</si>
  <si>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</si>
  <si>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</si>
  <si>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</si>
  <si>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</si>
  <si>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</si>
  <si>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</si>
  <si>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</si>
  <si>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</si>
  <si>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</si>
  <si>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</si>
  <si>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</si>
  <si>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</si>
  <si>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</si>
  <si>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</si>
  <si>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</si>
  <si>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</si>
  <si>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</si>
  <si>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</si>
  <si>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</si>
  <si>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</si>
  <si>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</si>
  <si>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</si>
  <si>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</si>
  <si>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</si>
  <si>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</si>
  <si>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</si>
  <si>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</si>
  <si>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</si>
  <si>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</si>
  <si>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</si>
  <si>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</si>
  <si>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</si>
  <si>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</si>
  <si>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</si>
  <si>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</si>
  <si>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</si>
  <si>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</si>
  <si>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</si>
  <si>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</si>
  <si>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</si>
  <si>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</si>
  <si>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</si>
  <si>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</si>
  <si>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</si>
  <si>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</si>
  <si>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</si>
  <si>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</si>
  <si>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</si>
  <si>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</si>
  <si>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</si>
  <si>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</si>
  <si>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</si>
  <si>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</si>
  <si>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</si>
  <si>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</si>
  <si>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</si>
  <si>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</si>
  <si>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</si>
  <si>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</si>
  <si>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</si>
  <si>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</si>
  <si>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</si>
  <si>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</si>
  <si>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</si>
  <si>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</si>
  <si>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</si>
  <si>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</si>
  <si>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</si>
  <si>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</si>
  <si>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</si>
  <si>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</si>
  <si>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</si>
  <si>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</si>
  <si>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</si>
  <si>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</si>
  <si>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</si>
  <si>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</si>
  <si>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</si>
  <si>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</si>
  <si>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</si>
  <si>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</si>
  <si>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</si>
  <si>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</si>
  <si>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</si>
  <si>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</si>
  <si>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</si>
  <si>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</si>
  <si>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</si>
  <si>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</si>
  <si>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</si>
  <si>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</si>
  <si>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</si>
  <si>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</si>
  <si>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</si>
  <si>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</si>
  <si>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</si>
  <si>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</si>
  <si>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</si>
  <si>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</si>
  <si>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</si>
  <si>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</si>
  <si>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</si>
  <si>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</si>
  <si>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</si>
  <si>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</si>
  <si>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</si>
  <si>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</si>
  <si>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</si>
  <si>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</si>
  <si>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</si>
  <si>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</si>
  <si>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</si>
  <si>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</si>
  <si>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</si>
  <si>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</si>
  <si>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</si>
  <si>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</si>
  <si>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</si>
  <si>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</si>
  <si>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</si>
  <si>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</si>
  <si>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</si>
  <si>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</si>
  <si>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</si>
  <si>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</si>
  <si>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</si>
  <si>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</si>
  <si>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</si>
  <si>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</si>
  <si>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</si>
  <si>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</si>
  <si>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</si>
  <si>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</si>
  <si>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</si>
  <si>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</si>
  <si>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</si>
  <si>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</si>
  <si>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</si>
  <si>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</si>
  <si>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</si>
  <si>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</si>
  <si>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</si>
  <si>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</si>
  <si>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</si>
  <si>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</si>
  <si>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</si>
  <si>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</si>
  <si>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</si>
  <si>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</si>
  <si>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</si>
  <si>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</si>
  <si>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</si>
  <si>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</si>
  <si>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</si>
  <si>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</si>
  <si>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</si>
  <si>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</si>
  <si>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</si>
  <si>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</si>
  <si>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</si>
  <si>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</si>
  <si>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</si>
  <si>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</si>
  <si>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</si>
  <si>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</si>
  <si>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</si>
  <si>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</si>
  <si>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</si>
  <si>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</si>
  <si>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</si>
  <si>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</si>
  <si>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</si>
  <si>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</si>
  <si>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</si>
  <si>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</si>
  <si>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</si>
  <si>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</si>
  <si>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</si>
  <si>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</si>
  <si>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</si>
  <si>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</si>
  <si>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</si>
  <si>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</si>
  <si>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</si>
  <si>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</si>
  <si>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</si>
  <si>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</si>
  <si>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</si>
  <si>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</si>
  <si>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</si>
  <si>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</si>
  <si>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</si>
  <si>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</si>
  <si>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</si>
  <si>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</si>
  <si>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</si>
  <si>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</si>
  <si>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</si>
  <si>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</si>
  <si>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</si>
  <si>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</si>
  <si>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</si>
  <si>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</si>
  <si>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</si>
  <si>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</si>
  <si>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</si>
  <si>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</si>
  <si>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</si>
  <si>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</si>
  <si>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</si>
  <si>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</si>
  <si>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</si>
  <si>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</si>
  <si>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</si>
  <si>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</si>
  <si>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</si>
  <si>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</si>
  <si>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</si>
  <si>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</si>
  <si>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</si>
  <si>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</si>
  <si>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</si>
  <si>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</si>
  <si>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</si>
  <si>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</si>
  <si>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</si>
  <si>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</si>
  <si>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</si>
  <si>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</si>
  <si>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</si>
  <si>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</si>
  <si>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</si>
  <si>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</si>
  <si>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</si>
  <si>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</si>
  <si>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</si>
  <si>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</si>
  <si>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</si>
  <si>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</si>
  <si>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</si>
  <si>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</si>
  <si>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</si>
  <si>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</si>
  <si>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</si>
  <si>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</si>
  <si>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</si>
  <si>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</si>
  <si>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</si>
  <si>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</si>
  <si>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</si>
  <si>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</si>
  <si>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</si>
  <si>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</si>
  <si>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</si>
  <si>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</si>
  <si>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</si>
  <si>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</si>
  <si>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</si>
  <si>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</si>
  <si>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</si>
  <si>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</si>
  <si>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</si>
  <si>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</si>
  <si>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</si>
  <si>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</si>
  <si>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</si>
  <si>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</si>
  <si>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</si>
  <si>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</si>
  <si>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</si>
  <si>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</si>
  <si>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</si>
  <si>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</si>
  <si>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</si>
  <si>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</si>
  <si>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</si>
  <si>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</si>
  <si>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</si>
  <si>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</si>
  <si>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</si>
  <si>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</si>
  <si>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</si>
  <si>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</si>
  <si>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</si>
  <si>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</si>
  <si>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</si>
  <si>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</si>
  <si>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</si>
  <si>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</si>
  <si>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</si>
  <si>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</si>
  <si>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</si>
  <si>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</si>
  <si>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</si>
  <si>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</si>
  <si>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</si>
  <si>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</si>
  <si>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</si>
  <si>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</si>
  <si>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</si>
  <si>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</si>
  <si>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</si>
  <si>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</si>
  <si>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</si>
  <si>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</si>
  <si>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</si>
  <si>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</si>
  <si>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</si>
  <si>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</si>
  <si>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</si>
  <si>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</si>
  <si>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</si>
  <si>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</si>
  <si>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</si>
  <si>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</si>
  <si>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</si>
  <si>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</si>
  <si>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</si>
  <si>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</si>
  <si>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</si>
  <si>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</si>
  <si>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</si>
  <si>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</si>
  <si>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</si>
  <si>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</si>
  <si>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</si>
  <si>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</si>
  <si>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</si>
  <si>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</si>
  <si>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</si>
  <si>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</si>
  <si>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</si>
  <si>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</si>
  <si>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</si>
  <si>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</si>
  <si>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</si>
  <si>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</si>
  <si>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</si>
  <si>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</si>
  <si>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</si>
  <si>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</si>
  <si>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</si>
  <si>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</si>
  <si>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</si>
  <si>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</si>
  <si>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</si>
  <si>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</si>
  <si>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</si>
  <si>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</si>
  <si>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</si>
  <si>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</si>
  <si>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</si>
  <si>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</si>
  <si>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</si>
  <si>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</si>
  <si>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</si>
  <si>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</si>
  <si>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</si>
  <si>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</si>
  <si>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</si>
  <si>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</si>
  <si>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</si>
  <si>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</si>
  <si>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</si>
  <si>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</si>
  <si>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</si>
  <si>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</si>
  <si>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</si>
  <si>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</si>
  <si>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</si>
  <si>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</si>
  <si>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</si>
  <si>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</si>
  <si>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</si>
  <si>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</si>
  <si>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</si>
  <si>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</si>
  <si>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</si>
  <si>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</si>
  <si>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</si>
  <si>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</si>
  <si>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</si>
  <si>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</si>
  <si>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</si>
  <si>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</si>
  <si>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</si>
  <si>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</si>
  <si>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</si>
  <si>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</si>
  <si>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</si>
  <si>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</si>
  <si>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</si>
  <si>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</si>
  <si>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</si>
  <si>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</si>
  <si>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</si>
  <si>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</si>
  <si>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</si>
  <si>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</si>
  <si>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</si>
  <si>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</si>
  <si>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</si>
  <si>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</si>
  <si>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</si>
  <si>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</si>
  <si>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</si>
  <si>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</si>
  <si>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</si>
  <si>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</si>
  <si>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</si>
  <si>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</si>
  <si>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</si>
  <si>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</si>
  <si>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</si>
  <si>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</si>
  <si>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</si>
  <si>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</si>
  <si>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</si>
  <si>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</si>
  <si>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</si>
  <si>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</si>
  <si>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</si>
  <si>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</si>
  <si>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</si>
  <si>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</si>
  <si>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</si>
  <si>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</si>
  <si>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</si>
  <si>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</si>
  <si>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</si>
  <si>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</si>
  <si>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</si>
  <si>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</si>
  <si>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</si>
  <si>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</si>
  <si>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</si>
  <si>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</si>
  <si>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</si>
  <si>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</si>
  <si>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</si>
  <si>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</si>
  <si>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</si>
  <si>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</si>
  <si>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</si>
  <si>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</si>
  <si>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</si>
  <si>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</si>
  <si>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</si>
  <si>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</si>
  <si>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</si>
  <si>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</si>
  <si>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</si>
  <si>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</si>
  <si>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</si>
  <si>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</si>
  <si>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</si>
  <si>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</si>
  <si>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</si>
  <si>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</si>
  <si>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</si>
  <si>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</si>
  <si>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</si>
  <si>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</si>
  <si>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</si>
  <si>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</si>
  <si>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</si>
  <si>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</si>
  <si>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</si>
  <si>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</si>
  <si>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</si>
  <si>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</si>
  <si>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</si>
  <si>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</si>
  <si>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</si>
  <si>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</si>
  <si>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</si>
  <si>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</si>
  <si>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</si>
  <si>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</si>
  <si>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</si>
  <si>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</si>
  <si>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</si>
  <si>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</si>
  <si>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</si>
  <si>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</si>
  <si>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</si>
  <si>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</si>
  <si>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</si>
  <si>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</si>
  <si>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</si>
  <si>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</si>
  <si>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</si>
  <si>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</si>
  <si>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</si>
  <si>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</si>
  <si>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</si>
  <si>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</si>
  <si>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</si>
  <si>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</si>
  <si>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</si>
  <si>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</si>
  <si>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</si>
  <si>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</si>
  <si>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</si>
  <si>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</si>
  <si>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</si>
  <si>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</si>
  <si>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</si>
  <si>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</si>
  <si>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</si>
  <si>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</si>
  <si>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</si>
  <si>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</si>
  <si>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</si>
  <si>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</si>
  <si>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</si>
  <si>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</si>
  <si>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</si>
  <si>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</si>
  <si>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</si>
  <si>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</si>
  <si>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</si>
  <si>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</si>
  <si>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</si>
  <si>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</si>
  <si>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</si>
  <si>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</si>
  <si>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</si>
  <si>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</si>
  <si>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</si>
  <si>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</si>
  <si>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</si>
  <si>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</si>
  <si>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</si>
  <si>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</si>
  <si>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</si>
  <si>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</si>
  <si>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</si>
  <si>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</si>
  <si>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</si>
  <si>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</si>
  <si>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</si>
  <si>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</si>
  <si>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</si>
  <si>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</si>
  <si>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</si>
  <si>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</si>
  <si>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</si>
  <si>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</si>
  <si>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</si>
  <si>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</si>
  <si>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</si>
  <si>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</si>
  <si>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</si>
  <si>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</si>
  <si>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</si>
  <si>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</si>
  <si>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</si>
  <si>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</si>
  <si>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</si>
  <si>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</si>
  <si>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</si>
  <si>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</si>
  <si>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</si>
  <si>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</si>
  <si>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</si>
  <si>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</si>
  <si>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</si>
  <si>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</si>
  <si>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</si>
  <si>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</si>
  <si>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</si>
  <si>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</si>
  <si>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</si>
  <si>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</si>
  <si>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</si>
  <si>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</si>
  <si>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</si>
  <si>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</si>
  <si>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</si>
  <si>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</si>
  <si>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</si>
  <si>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</si>
  <si>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</si>
  <si>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</si>
  <si>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</si>
  <si>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</si>
  <si>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</si>
  <si>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</si>
  <si>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</si>
  <si>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</si>
  <si>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</si>
  <si>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</si>
  <si>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</si>
  <si>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</si>
  <si>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</si>
  <si>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</si>
  <si>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</si>
  <si>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</si>
  <si>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</si>
  <si>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</si>
  <si>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</si>
  <si>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</si>
  <si>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</si>
  <si>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</si>
  <si>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</si>
  <si>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</si>
  <si>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</si>
  <si>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</si>
  <si>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</si>
  <si>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</si>
  <si>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</si>
  <si>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</si>
  <si>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</si>
  <si>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</si>
  <si>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</si>
  <si>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</si>
  <si>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</si>
  <si>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</si>
  <si>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</si>
  <si>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</si>
  <si>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</si>
  <si>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</si>
  <si>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</si>
  <si>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</si>
  <si>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</si>
  <si>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</si>
  <si>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</si>
  <si>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</si>
  <si>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</si>
  <si>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</si>
  <si>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</si>
  <si>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</si>
  <si>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</si>
  <si>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</si>
  <si>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</si>
  <si>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</si>
  <si>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</si>
  <si>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</si>
  <si>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</si>
  <si>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</si>
  <si>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</si>
  <si>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</si>
  <si>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</si>
  <si>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</si>
  <si>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</si>
  <si>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</si>
  <si>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</si>
  <si>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</si>
  <si>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</si>
  <si>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</si>
  <si>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</si>
  <si>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</si>
  <si>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</si>
  <si>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</si>
  <si>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</si>
  <si>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</si>
  <si>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</si>
  <si>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</si>
  <si>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</si>
  <si>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</si>
  <si>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</si>
  <si>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</si>
  <si>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</si>
  <si>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</si>
  <si>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</si>
  <si>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</si>
  <si>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</si>
  <si>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</si>
  <si>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</si>
  <si>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</si>
  <si>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</si>
  <si>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</si>
  <si>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</si>
  <si>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</si>
  <si>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</si>
  <si>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</si>
  <si>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</si>
  <si>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</si>
  <si>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</si>
  <si>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</si>
  <si>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</si>
  <si>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</si>
  <si>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</si>
  <si>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</si>
  <si>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</si>
  <si>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</si>
  <si>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</si>
  <si>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</si>
  <si>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</si>
  <si>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</si>
  <si>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</si>
  <si>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</si>
  <si>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</si>
  <si>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</si>
  <si>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</si>
  <si>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</si>
  <si>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</si>
  <si>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</si>
  <si>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</si>
  <si>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</si>
  <si>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</si>
  <si>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</si>
  <si>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</si>
  <si>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</si>
  <si>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</si>
  <si>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</si>
  <si>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</si>
  <si>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</si>
  <si>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</si>
  <si>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</si>
  <si>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</si>
  <si>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</si>
  <si>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</si>
  <si>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</si>
  <si>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</si>
  <si>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</si>
  <si>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</si>
  <si>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</si>
  <si>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</si>
  <si>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</si>
  <si>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</si>
  <si>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</si>
  <si>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</si>
  <si>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</si>
  <si>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</si>
  <si>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</si>
  <si>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</si>
  <si>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</si>
  <si>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</si>
  <si>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</si>
  <si>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</si>
  <si>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</si>
  <si>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</si>
  <si>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</si>
  <si>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</si>
  <si>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</si>
  <si>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</si>
  <si>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</si>
  <si>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</si>
  <si>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</si>
  <si>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</si>
  <si>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</si>
  <si>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</si>
  <si>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</si>
  <si>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</si>
  <si>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</si>
  <si>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</si>
  <si>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</si>
  <si>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</si>
  <si>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</si>
  <si>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</si>
  <si>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</si>
  <si>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</si>
  <si>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</si>
  <si>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</si>
  <si>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</si>
  <si>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</si>
  <si>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</si>
  <si>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</si>
  <si>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</si>
  <si>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</si>
  <si>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</si>
  <si>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</si>
  <si>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</si>
  <si>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</si>
  <si>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</si>
  <si>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</si>
  <si>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</si>
  <si>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</si>
  <si>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</si>
  <si>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</si>
  <si>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</si>
  <si>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</si>
  <si>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</si>
  <si>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</si>
  <si>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</si>
  <si>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</si>
  <si>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</si>
  <si>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</si>
  <si>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</si>
  <si>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</si>
  <si>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</si>
  <si>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</si>
  <si>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</si>
  <si>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</si>
  <si>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</si>
  <si>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</si>
  <si>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</si>
  <si>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</si>
  <si>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</si>
  <si>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</si>
  <si>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</si>
  <si>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</si>
  <si>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</si>
  <si>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</si>
  <si>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</si>
  <si>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</si>
  <si>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</si>
  <si>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</si>
  <si>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</si>
  <si>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</si>
  <si>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</si>
  <si>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</si>
  <si>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</si>
  <si>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</si>
  <si>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</si>
  <si>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</si>
  <si>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</si>
  <si>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</si>
  <si>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</si>
  <si>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</si>
  <si>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</si>
  <si>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</si>
  <si>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</si>
  <si>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</si>
  <si>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</si>
  <si>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</si>
  <si>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</si>
  <si>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</si>
  <si>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</si>
  <si>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</si>
  <si>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</si>
  <si>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</si>
  <si>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</si>
  <si>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</si>
  <si>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</si>
  <si>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</si>
  <si>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</si>
  <si>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</si>
  <si>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</si>
  <si>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</si>
  <si>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</si>
  <si>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</si>
  <si>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</si>
  <si>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</si>
  <si>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</si>
  <si>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</si>
  <si>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</si>
  <si>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</si>
  <si>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</si>
  <si>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</si>
  <si>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</si>
  <si>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</si>
  <si>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</si>
  <si>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</si>
  <si>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</si>
  <si>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</si>
  <si>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</si>
  <si>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</si>
  <si>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</si>
  <si>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</si>
  <si>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</si>
  <si>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</si>
  <si>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</si>
  <si>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</si>
  <si>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</si>
  <si>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</si>
  <si>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</si>
  <si>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</si>
  <si>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</si>
  <si>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</si>
  <si>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</si>
  <si>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</si>
  <si>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</si>
  <si>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</si>
  <si>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</si>
  <si>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</si>
  <si>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</si>
  <si>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</si>
  <si>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</si>
  <si>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</si>
  <si>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</si>
  <si>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</si>
  <si>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</si>
  <si>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</si>
  <si>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</si>
  <si>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</si>
  <si>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</si>
  <si>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</si>
  <si>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</si>
  <si>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</si>
  <si>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</si>
  <si>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</si>
  <si>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</si>
  <si>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</si>
  <si>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</si>
  <si>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</si>
  <si>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</si>
  <si>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</si>
  <si>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</si>
  <si>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</si>
  <si>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</si>
  <si>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</si>
  <si>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</si>
  <si>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</si>
  <si>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</si>
  <si>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</si>
  <si>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</si>
  <si>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</si>
  <si>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</si>
  <si>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</si>
  <si>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</si>
  <si>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</si>
  <si>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</si>
  <si>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</si>
  <si>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</si>
  <si>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</si>
  <si>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</si>
  <si>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</si>
  <si>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</si>
  <si>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</si>
  <si>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</si>
  <si>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</si>
  <si>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</si>
  <si>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</si>
  <si>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</si>
  <si>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</si>
  <si>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</si>
  <si>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</si>
  <si>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</si>
  <si>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</si>
  <si>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</si>
  <si>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</si>
  <si>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</si>
  <si>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</si>
  <si>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</si>
  <si>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</si>
  <si>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</si>
  <si>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</si>
  <si>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</si>
  <si>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</si>
  <si>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</si>
  <si>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</si>
  <si>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</si>
  <si>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</si>
  <si>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</si>
  <si>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</si>
  <si>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</si>
  <si>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</si>
  <si>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</si>
  <si>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</si>
  <si>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</si>
  <si>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</si>
  <si>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</si>
  <si>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</si>
  <si>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</si>
  <si>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</si>
  <si>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</si>
  <si>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</si>
  <si>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</si>
  <si>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</si>
  <si>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</si>
  <si>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</si>
  <si>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</si>
  <si>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</si>
  <si>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</si>
  <si>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</si>
  <si>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</si>
  <si>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</si>
  <si>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</si>
  <si>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</si>
  <si>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</si>
  <si>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</si>
  <si>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</si>
  <si>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</si>
  <si>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</si>
  <si>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</si>
  <si>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</si>
  <si>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</si>
  <si>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</si>
  <si>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</si>
  <si>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</si>
  <si>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</si>
  <si>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</si>
  <si>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</si>
  <si>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</si>
  <si>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</si>
  <si>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</si>
  <si>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</si>
  <si>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</si>
  <si>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</si>
  <si>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</si>
  <si>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</si>
  <si>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</si>
  <si>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</si>
  <si>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</si>
  <si>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</si>
  <si>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</si>
  <si>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</si>
  <si>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</si>
  <si>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</si>
  <si>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</si>
  <si>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</si>
  <si>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</si>
  <si>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</si>
  <si>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</si>
  <si>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</si>
  <si>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</si>
  <si>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</si>
  <si>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</si>
  <si>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</si>
  <si>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</si>
  <si>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</si>
  <si>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</si>
  <si>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</si>
  <si>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</si>
  <si>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</si>
  <si>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</si>
  <si>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</si>
  <si>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</si>
  <si>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</si>
  <si>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</si>
  <si>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</si>
  <si>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</si>
  <si>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</si>
  <si>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</si>
  <si>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</si>
  <si>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</si>
  <si>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</si>
  <si>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</si>
  <si>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</si>
  <si>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</si>
  <si>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</si>
  <si>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</si>
  <si>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</si>
  <si>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</si>
  <si>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</si>
  <si>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</si>
  <si>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</si>
  <si>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</si>
  <si>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</si>
  <si>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</si>
  <si>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</si>
  <si>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</si>
  <si>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</si>
  <si>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</si>
  <si>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</si>
  <si>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</si>
  <si>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</si>
  <si>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</si>
  <si>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</si>
  <si>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</si>
  <si>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</si>
  <si>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</si>
  <si>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</si>
  <si>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</si>
  <si>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</si>
  <si>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</si>
  <si>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</si>
  <si>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</si>
  <si>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</si>
  <si>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</si>
  <si>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</si>
  <si>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</si>
  <si>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</si>
  <si>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</si>
  <si>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</si>
  <si>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</si>
  <si>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</si>
  <si>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</si>
  <si>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</si>
  <si>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</si>
  <si>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</si>
  <si>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</si>
  <si>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</si>
  <si>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</si>
  <si>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</si>
  <si>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</si>
  <si>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</si>
  <si>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</si>
  <si>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</si>
  <si>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</si>
  <si>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</si>
  <si>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</si>
  <si>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</si>
  <si>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</si>
  <si>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</si>
  <si>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</si>
  <si>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</si>
  <si>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</si>
  <si>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</si>
  <si>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</si>
  <si>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</si>
  <si>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</si>
  <si>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</si>
  <si>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</si>
  <si>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</si>
  <si>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</si>
  <si>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</si>
  <si>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</si>
  <si>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</si>
  <si>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</si>
  <si>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</si>
  <si>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</si>
  <si>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</si>
  <si>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</si>
  <si>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</si>
  <si>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</si>
  <si>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</si>
  <si>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</si>
  <si>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</si>
  <si>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</si>
  <si>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</si>
  <si>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</si>
  <si>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</si>
  <si>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</si>
  <si>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</si>
  <si>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</si>
  <si>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</si>
  <si>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</si>
  <si>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</si>
  <si>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</si>
  <si>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</si>
  <si>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</si>
  <si>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</si>
  <si>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</si>
  <si>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</si>
  <si>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</si>
  <si>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</si>
  <si>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</si>
  <si>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</si>
  <si>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</si>
  <si>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</si>
  <si>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</si>
  <si>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</si>
  <si>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</si>
  <si>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</si>
  <si>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</si>
  <si>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</si>
  <si>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</si>
  <si>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</si>
  <si>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</si>
  <si>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</si>
  <si>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</si>
  <si>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</si>
  <si>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</si>
  <si>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</si>
  <si>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</si>
  <si>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</si>
  <si>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</si>
  <si>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</si>
  <si>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</si>
  <si>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</si>
  <si>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</si>
  <si>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</si>
  <si>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</si>
  <si>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</si>
  <si>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</si>
  <si>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</si>
  <si>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</si>
  <si>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</si>
  <si>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</si>
  <si>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</si>
  <si>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</si>
  <si>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</si>
  <si>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</si>
  <si>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</si>
  <si>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</si>
  <si>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</si>
  <si>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</si>
  <si>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</si>
  <si>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</si>
  <si>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</si>
  <si>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</si>
  <si>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</si>
  <si>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</si>
  <si>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</si>
  <si>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</si>
  <si>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</si>
  <si>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</si>
  <si>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</si>
  <si>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</si>
  <si>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</si>
  <si>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</si>
  <si>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</si>
  <si>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</si>
  <si>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</si>
  <si>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</si>
  <si>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</si>
  <si>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</si>
  <si>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</si>
  <si>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</si>
  <si>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</si>
  <si>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</si>
  <si>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</si>
  <si>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</si>
  <si>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</si>
  <si>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</si>
  <si>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</si>
  <si>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</si>
  <si>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</si>
  <si>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</si>
  <si>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</si>
  <si>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</si>
  <si>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</si>
  <si>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</si>
  <si>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</si>
  <si>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</si>
  <si>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</si>
  <si>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</si>
  <si>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</si>
  <si>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</si>
  <si>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</si>
  <si>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</si>
  <si>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</si>
  <si>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</si>
  <si>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</si>
  <si>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</si>
  <si>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</si>
  <si>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</si>
  <si>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</si>
  <si>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</si>
  <si>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</si>
  <si>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</si>
  <si>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</si>
  <si>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</si>
  <si>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</si>
  <si>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</si>
  <si>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</si>
  <si>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</si>
  <si>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</si>
  <si>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</si>
  <si>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</si>
  <si>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</si>
  <si>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</si>
  <si>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</si>
  <si>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</si>
  <si>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</si>
  <si>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</si>
  <si>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</si>
  <si>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</si>
  <si>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</si>
  <si>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</si>
  <si>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</si>
  <si>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</si>
  <si>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</si>
  <si>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</si>
  <si>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</si>
  <si>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</si>
  <si>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</si>
  <si>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</si>
  <si>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</si>
  <si>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</si>
  <si>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</si>
  <si>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</si>
  <si>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</si>
  <si>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</si>
  <si>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</si>
  <si>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</si>
  <si>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</si>
  <si>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</si>
  <si>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</si>
  <si>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</si>
  <si>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</si>
  <si>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</si>
  <si>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</si>
  <si>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</si>
  <si>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</si>
  <si>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</si>
  <si>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</si>
  <si>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</si>
  <si>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</si>
  <si>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</si>
  <si>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</si>
  <si>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</si>
  <si>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</si>
  <si>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</si>
  <si>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</si>
  <si>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</si>
  <si>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</si>
  <si>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</si>
  <si>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</si>
  <si>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</si>
  <si>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</si>
  <si>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</si>
  <si>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</si>
  <si>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</si>
  <si>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</si>
  <si>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</si>
  <si>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</si>
  <si>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</si>
  <si>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</si>
  <si>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</si>
  <si>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</si>
  <si>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</si>
  <si>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</si>
  <si>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</si>
  <si>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</si>
  <si>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</si>
  <si>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</si>
  <si>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</si>
  <si>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</si>
  <si>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</si>
  <si>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</si>
  <si>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</si>
  <si>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</si>
  <si>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</si>
  <si>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</si>
  <si>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</si>
  <si>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</si>
  <si>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</si>
  <si>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</si>
  <si>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</si>
  <si>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</si>
  <si>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</si>
  <si>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</si>
  <si>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</si>
  <si>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</si>
  <si>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</si>
  <si>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</si>
  <si>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</si>
  <si>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</si>
  <si>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</si>
  <si>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</si>
  <si>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</si>
  <si>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</si>
  <si>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</si>
  <si>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</si>
  <si>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</si>
  <si>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</si>
  <si>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</si>
  <si>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</si>
  <si>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</si>
  <si>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</si>
  <si>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</si>
  <si>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</si>
  <si>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</si>
  <si>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</si>
  <si>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</si>
  <si>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</si>
  <si>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</si>
  <si>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</si>
  <si>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</si>
  <si>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</si>
  <si>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</si>
  <si>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</si>
  <si>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</si>
  <si>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</si>
  <si>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</si>
  <si>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</si>
  <si>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</si>
  <si>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</si>
  <si>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</si>
  <si>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</si>
  <si>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</si>
  <si>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</si>
  <si>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</si>
  <si>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</si>
  <si>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</si>
  <si>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</si>
  <si>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</si>
  <si>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</si>
  <si>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</si>
  <si>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</si>
  <si>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</si>
  <si>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</si>
  <si>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</si>
  <si>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</si>
  <si>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</si>
  <si>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</si>
  <si>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</si>
  <si>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</si>
  <si>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</si>
  <si>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</si>
  <si>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</si>
  <si>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</si>
  <si>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</si>
  <si>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</si>
  <si>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</si>
  <si>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</si>
  <si>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</si>
  <si>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</si>
  <si>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</si>
  <si>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</si>
  <si>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</si>
  <si>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</si>
  <si>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</si>
  <si>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</si>
  <si>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</si>
  <si>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</si>
  <si>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</si>
  <si>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</si>
  <si>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</si>
  <si>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</si>
  <si>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</si>
  <si>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</si>
  <si>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</si>
  <si>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</si>
  <si>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</si>
  <si>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</si>
  <si>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</si>
  <si>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</si>
  <si>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</si>
  <si>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</si>
  <si>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</si>
  <si>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</si>
  <si>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</si>
  <si>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</si>
  <si>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</si>
  <si>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</si>
  <si>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</si>
  <si>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</si>
  <si>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</si>
  <si>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</si>
  <si>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</si>
  <si>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</si>
  <si>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</si>
  <si>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</si>
  <si>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</si>
  <si>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</si>
  <si>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</si>
  <si>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</si>
  <si>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</si>
  <si>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</si>
  <si>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</si>
  <si>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</si>
  <si>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</si>
  <si>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</si>
  <si>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</si>
  <si>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</si>
  <si>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</si>
  <si>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</si>
  <si>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</si>
  <si>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</si>
  <si>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</si>
  <si>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</si>
  <si>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</si>
  <si>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</si>
  <si>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</si>
  <si>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</si>
  <si>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</si>
  <si>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</si>
  <si>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</si>
  <si>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</si>
  <si>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</si>
  <si>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</si>
  <si>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</si>
  <si>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</si>
  <si>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</si>
  <si>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</si>
  <si>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</si>
  <si>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</si>
  <si>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</si>
  <si>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</si>
  <si>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</si>
  <si>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</si>
  <si>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</si>
  <si>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</si>
  <si>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</si>
  <si>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</si>
  <si>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</si>
  <si>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</si>
  <si>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</si>
  <si>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</si>
  <si>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</si>
  <si>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</si>
  <si>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</si>
  <si>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</si>
  <si>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</si>
  <si>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</si>
  <si>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</si>
  <si>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</si>
  <si>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</si>
  <si>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</si>
  <si>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</si>
  <si>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</si>
  <si>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</si>
  <si>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</si>
  <si>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</si>
  <si>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</si>
  <si>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</si>
  <si>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</si>
  <si>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</si>
  <si>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</si>
  <si>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</si>
  <si>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</si>
  <si>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</si>
  <si>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</si>
  <si>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</si>
  <si>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</si>
  <si>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</si>
  <si>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</si>
  <si>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</si>
  <si>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</si>
  <si>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</si>
  <si>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</si>
  <si>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</si>
  <si>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</si>
  <si>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</si>
  <si>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</si>
  <si>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</si>
  <si>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</si>
  <si>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</si>
  <si>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</si>
  <si>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</si>
  <si>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</si>
  <si>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</si>
  <si>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</si>
  <si>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</si>
  <si>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</si>
  <si>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</si>
  <si>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</si>
  <si>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</si>
  <si>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</si>
  <si>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</si>
  <si>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</si>
  <si>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</si>
  <si>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</si>
  <si>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</si>
  <si>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</si>
  <si>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</si>
  <si>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</si>
  <si>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</si>
  <si>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</si>
  <si>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</si>
  <si>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</si>
  <si>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</si>
  <si>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</si>
  <si>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</si>
  <si>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</si>
  <si>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</si>
  <si>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</si>
  <si>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</si>
  <si>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</si>
  <si>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</si>
  <si>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</si>
  <si>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</si>
  <si>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</si>
  <si>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</si>
  <si>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</si>
  <si>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</si>
  <si>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</si>
  <si>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</si>
  <si>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</si>
  <si>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</si>
  <si>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</si>
  <si>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</si>
  <si>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</si>
  <si>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</si>
  <si>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</si>
  <si>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</si>
  <si>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</si>
  <si>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</si>
  <si>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</si>
  <si>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</si>
  <si>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</si>
  <si>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</si>
  <si>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</si>
  <si>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</si>
  <si>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</si>
  <si>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</si>
  <si>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</si>
  <si>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</si>
  <si>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</si>
  <si>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</si>
  <si>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</si>
  <si>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</si>
  <si>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</si>
  <si>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</si>
  <si>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</si>
  <si>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</si>
  <si>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</si>
  <si>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</si>
  <si>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</si>
  <si>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</si>
  <si>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</si>
  <si>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</si>
  <si>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</si>
  <si>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</si>
  <si>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</si>
  <si>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</si>
  <si>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</si>
  <si>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</si>
  <si>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</si>
  <si>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</si>
  <si>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</si>
  <si>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</si>
  <si>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</si>
  <si>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</si>
  <si>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</si>
  <si>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</si>
  <si>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</si>
  <si>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</si>
  <si>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</si>
  <si>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</si>
  <si>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</si>
  <si>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</si>
  <si>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</si>
  <si>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</si>
  <si>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</si>
  <si>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</si>
  <si>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</si>
  <si>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</si>
  <si>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</si>
  <si>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</si>
  <si>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</si>
  <si>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</si>
  <si>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</si>
  <si>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</si>
  <si>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</si>
  <si>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</si>
  <si>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</si>
  <si>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</si>
  <si>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</si>
  <si>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</si>
  <si>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</si>
  <si>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</si>
  <si>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</si>
  <si>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</si>
  <si>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</si>
  <si>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</si>
  <si>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</si>
  <si>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</si>
  <si>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</si>
  <si>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</si>
  <si>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</si>
  <si>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</si>
  <si>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</si>
  <si>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</si>
  <si>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</si>
  <si>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</si>
  <si>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</si>
  <si>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</si>
  <si>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</si>
  <si>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</si>
  <si>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</si>
  <si>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</si>
  <si>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</si>
  <si>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</si>
  <si>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</si>
  <si>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</si>
  <si>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</si>
  <si>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</si>
  <si>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</si>
  <si>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</si>
  <si>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</si>
  <si>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</si>
  <si>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</si>
  <si>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</si>
  <si>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</si>
  <si>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</si>
  <si>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</si>
  <si>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</si>
  <si>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</si>
  <si>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</si>
  <si>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</si>
  <si>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</si>
  <si>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</si>
  <si>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</si>
  <si>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</si>
  <si>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</si>
  <si>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</si>
  <si>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</si>
  <si>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</si>
  <si>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</si>
  <si>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</si>
  <si>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</si>
  <si>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</si>
  <si>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</si>
  <si>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</si>
  <si>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</si>
  <si>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</si>
  <si>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</si>
  <si>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</si>
  <si>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</si>
  <si>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</si>
  <si>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</si>
  <si>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</si>
  <si>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</si>
  <si>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</si>
  <si>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</si>
  <si>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</si>
  <si>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</si>
  <si>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</si>
  <si>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</si>
  <si>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</si>
  <si>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</si>
  <si>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</si>
  <si>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</si>
  <si>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</si>
  <si>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</si>
  <si>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</si>
  <si>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</si>
  <si>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</si>
  <si>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</si>
  <si>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</si>
  <si>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</si>
  <si>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</si>
  <si>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</si>
  <si>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</si>
  <si>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</si>
  <si>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</si>
  <si>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</si>
  <si>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</si>
  <si>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</si>
  <si>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</si>
  <si>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</si>
  <si>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</si>
  <si>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</si>
  <si>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</si>
  <si>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</si>
  <si>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</si>
  <si>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</si>
  <si>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</si>
  <si>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</si>
  <si>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</si>
  <si>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</si>
  <si>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</si>
  <si>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</si>
  <si>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</si>
  <si>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</si>
  <si>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</si>
  <si>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</si>
  <si>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</si>
  <si>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</si>
  <si>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</si>
  <si>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</si>
  <si>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</si>
  <si>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</si>
  <si>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</si>
  <si>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</si>
  <si>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</si>
  <si>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</si>
  <si>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</si>
  <si>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</si>
  <si>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</si>
  <si>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</si>
  <si>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</si>
  <si>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</si>
  <si>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</si>
  <si>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</si>
  <si>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</si>
  <si>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</si>
  <si>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</si>
  <si>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</si>
  <si>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</si>
  <si>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</si>
  <si>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</si>
  <si>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</si>
  <si>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</si>
  <si>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</si>
  <si>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</si>
  <si>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</si>
  <si>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</si>
  <si>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</si>
  <si>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</si>
  <si>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</si>
  <si>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</si>
  <si>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</si>
  <si>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</si>
  <si>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</si>
  <si>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</si>
  <si>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</si>
  <si>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</si>
  <si>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</si>
  <si>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</si>
  <si>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</si>
  <si>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</si>
  <si>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</si>
  <si>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</si>
  <si>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</si>
  <si>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</si>
  <si>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</si>
  <si>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</si>
  <si>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</si>
  <si>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</si>
  <si>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</si>
  <si>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</si>
  <si>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</si>
  <si>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</si>
  <si>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</si>
  <si>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</si>
  <si>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</si>
  <si>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</si>
  <si>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</si>
  <si>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</si>
  <si>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</si>
  <si>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</si>
  <si>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</si>
  <si>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</si>
  <si>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</si>
  <si>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</si>
  <si>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</si>
  <si>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</si>
  <si>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</si>
  <si>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</si>
  <si>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</si>
  <si>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</si>
  <si>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</si>
  <si>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</si>
  <si>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</si>
  <si>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</si>
  <si>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</si>
  <si>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</si>
  <si>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</si>
  <si>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</si>
  <si>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</si>
  <si>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</si>
  <si>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</si>
  <si>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</si>
  <si>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</si>
  <si>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</si>
  <si>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</si>
  <si>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</si>
  <si>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</si>
  <si>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</si>
  <si>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</si>
  <si>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</si>
  <si>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</si>
  <si>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</si>
  <si>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</si>
  <si>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</si>
  <si>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</si>
  <si>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</si>
  <si>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</si>
  <si>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</si>
  <si>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</si>
  <si>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</si>
  <si>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</si>
  <si>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</si>
  <si>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</si>
  <si>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</si>
  <si>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</si>
  <si>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</si>
  <si>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</si>
  <si>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</si>
  <si>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</si>
  <si>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</si>
  <si>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</si>
  <si>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</si>
  <si>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</si>
  <si>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</si>
  <si>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</si>
  <si>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</si>
  <si>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</si>
  <si>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</si>
  <si>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</si>
  <si>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</si>
  <si>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</si>
  <si>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</si>
  <si>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</si>
  <si>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</si>
  <si>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</si>
  <si>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</si>
  <si>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</si>
  <si>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</si>
  <si>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</si>
  <si>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</si>
  <si>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</si>
  <si>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</si>
  <si>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</si>
  <si>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</si>
  <si>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</si>
  <si>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</si>
  <si>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</si>
  <si>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</si>
  <si>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</si>
  <si>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</si>
  <si>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</si>
  <si>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</si>
  <si>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</si>
  <si>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</si>
  <si>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</si>
  <si>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</si>
  <si>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</si>
  <si>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</si>
  <si>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</si>
  <si>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</si>
  <si>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</si>
  <si>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</si>
  <si>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</si>
  <si>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</si>
  <si>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</si>
  <si>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</si>
  <si>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</si>
  <si>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</si>
  <si>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</si>
  <si>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</si>
  <si>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</si>
  <si>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</si>
  <si>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</si>
  <si>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</si>
  <si>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</si>
  <si>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</si>
  <si>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</si>
  <si>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</si>
  <si>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</si>
  <si>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</si>
  <si>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</si>
  <si>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</si>
  <si>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</si>
  <si>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</si>
  <si>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</si>
  <si>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</si>
  <si>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</si>
  <si>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</si>
  <si>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</si>
  <si>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</si>
  <si>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</si>
  <si>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</si>
  <si>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</si>
  <si>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</si>
  <si>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</si>
  <si>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</si>
  <si>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</si>
  <si>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</si>
  <si>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</si>
  <si>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</si>
  <si>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</si>
  <si>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</si>
  <si>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</si>
  <si>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</si>
  <si>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</si>
  <si>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</si>
  <si>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</si>
  <si>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</si>
  <si>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</si>
  <si>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</si>
  <si>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</si>
  <si>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</si>
  <si>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</si>
  <si>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</si>
  <si>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</si>
  <si>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</si>
  <si>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</si>
  <si>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</si>
  <si>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</si>
  <si>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</si>
  <si>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</si>
  <si>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</si>
  <si>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</si>
  <si>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</si>
  <si>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</si>
  <si>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</si>
  <si>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</si>
  <si>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</si>
  <si>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</si>
  <si>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</si>
  <si>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</si>
  <si>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</si>
  <si>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</si>
  <si>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</si>
  <si>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</si>
  <si>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</si>
  <si>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</si>
  <si>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</si>
  <si>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</si>
  <si>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</si>
  <si>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</si>
  <si>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</si>
  <si>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</si>
  <si>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</si>
  <si>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</si>
  <si>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</si>
  <si>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</si>
  <si>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</si>
  <si>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</si>
  <si>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</si>
  <si>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</si>
  <si>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</si>
  <si>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</si>
  <si>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</si>
  <si>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</si>
  <si>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</si>
  <si>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</si>
  <si>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</si>
  <si>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</si>
  <si>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</si>
  <si>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</si>
  <si>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</si>
  <si>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</si>
  <si>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</si>
  <si>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</si>
  <si>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</si>
  <si>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</si>
  <si>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</si>
  <si>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</si>
  <si>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</si>
  <si>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</si>
  <si>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</si>
  <si>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</si>
  <si>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</si>
  <si>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</si>
  <si>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</si>
  <si>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</si>
  <si>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</si>
  <si>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</si>
  <si>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</si>
  <si>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</si>
  <si>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</si>
  <si>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</si>
  <si>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</si>
  <si>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</si>
  <si>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</si>
  <si>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</si>
  <si>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</si>
  <si>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</si>
  <si>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</si>
  <si>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</si>
  <si>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</si>
  <si>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</si>
  <si>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</si>
  <si>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</si>
  <si>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</si>
  <si>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</si>
  <si>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</si>
  <si>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</si>
  <si>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</si>
  <si>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</si>
  <si>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</si>
  <si>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</si>
  <si>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</si>
  <si>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</si>
  <si>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</si>
  <si>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</si>
  <si>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</si>
  <si>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</si>
  <si>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</si>
  <si>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</si>
  <si>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</si>
  <si>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</si>
  <si>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</si>
  <si>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</si>
  <si>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</si>
  <si>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</si>
  <si>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</si>
  <si>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</si>
  <si>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</si>
  <si>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</si>
  <si>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</si>
  <si>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</si>
  <si>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</si>
  <si>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</si>
  <si>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</si>
  <si>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</si>
  <si>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</si>
  <si>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</si>
  <si>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</si>
  <si>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</si>
  <si>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</si>
  <si>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</si>
  <si>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</si>
  <si>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</si>
  <si>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</si>
  <si>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</si>
  <si>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</si>
  <si>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</si>
  <si>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</si>
  <si>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</si>
  <si>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</si>
  <si>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</si>
  <si>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</si>
  <si>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</si>
  <si>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</si>
  <si>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</si>
  <si>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</si>
  <si>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</si>
  <si>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</si>
  <si>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</si>
  <si>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</si>
  <si>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</si>
  <si>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</si>
  <si>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</si>
  <si>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</si>
  <si>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</si>
  <si>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</si>
  <si>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</si>
  <si>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</si>
  <si>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</si>
  <si>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</si>
  <si>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</si>
  <si>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</si>
  <si>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</si>
  <si>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</si>
  <si>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</si>
  <si>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</si>
  <si>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</si>
  <si>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</si>
  <si>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</si>
  <si>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</si>
  <si>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</si>
  <si>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</si>
  <si>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</si>
  <si>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</si>
  <si>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</si>
  <si>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</si>
  <si>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</si>
  <si>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</si>
  <si>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</si>
  <si>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</si>
  <si>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</si>
  <si>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</si>
  <si>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</si>
  <si>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</si>
  <si>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</si>
  <si>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</si>
  <si>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</si>
  <si>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</si>
  <si>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</si>
  <si>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</si>
  <si>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</si>
  <si>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</si>
  <si>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</si>
  <si>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</si>
  <si>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</si>
  <si>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</si>
  <si>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</si>
  <si>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</si>
  <si>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</si>
  <si>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</si>
  <si>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</si>
  <si>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</si>
  <si>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</si>
  <si>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</si>
  <si>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</si>
  <si>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</si>
  <si>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</si>
  <si>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</si>
  <si>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</si>
  <si>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</si>
  <si>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</si>
  <si>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</si>
  <si>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</si>
  <si>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</si>
  <si>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</si>
  <si>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</si>
  <si>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</si>
  <si>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</si>
  <si>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</si>
  <si>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</si>
  <si>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</si>
  <si>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</si>
  <si>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</si>
  <si>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</si>
  <si>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</si>
  <si>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</si>
  <si>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</si>
  <si>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</si>
  <si>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</si>
  <si>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</si>
  <si>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</si>
  <si>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</si>
  <si>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</si>
  <si>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</si>
  <si>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</si>
  <si>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</si>
  <si>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</si>
  <si>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</si>
  <si>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</si>
  <si>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</si>
  <si>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</si>
  <si>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</si>
  <si>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</si>
  <si>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</si>
  <si>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</si>
  <si>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</si>
  <si>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</si>
  <si>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</si>
  <si>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</si>
  <si>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</si>
  <si>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</si>
  <si>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</si>
  <si>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</si>
  <si>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</si>
  <si>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</si>
  <si>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</si>
  <si>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</si>
  <si>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</si>
  <si>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</si>
  <si>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</si>
  <si>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</si>
  <si>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</si>
  <si>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</si>
  <si>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</si>
  <si>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</si>
  <si>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</si>
  <si>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</si>
  <si>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</si>
  <si>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</si>
  <si>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</si>
  <si>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</si>
  <si>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</si>
  <si>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</si>
  <si>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</si>
  <si>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</si>
  <si>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</si>
  <si>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</si>
  <si>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</si>
  <si>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</si>
  <si>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</si>
  <si>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</si>
  <si>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</si>
  <si>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</si>
  <si>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</si>
  <si>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</si>
  <si>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</si>
  <si>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</si>
  <si>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</si>
  <si>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</si>
  <si>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</si>
  <si>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</si>
  <si>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</si>
  <si>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</si>
  <si>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</si>
  <si>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</si>
  <si>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</si>
  <si>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</si>
  <si>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</si>
  <si>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</si>
  <si>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</si>
  <si>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</si>
  <si>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</si>
  <si>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</si>
  <si>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</si>
  <si>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</si>
  <si>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</si>
  <si>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</si>
  <si>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</si>
  <si>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</si>
  <si>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</si>
  <si>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</si>
  <si>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</si>
  <si>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</si>
  <si>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</si>
  <si>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</si>
  <si>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</si>
  <si>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</si>
  <si>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</si>
  <si>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</si>
  <si>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</si>
  <si>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</si>
  <si>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</si>
  <si>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</si>
  <si>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</si>
  <si>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</si>
  <si>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</si>
  <si>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</si>
  <si>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</si>
  <si>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</si>
  <si>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</si>
  <si>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</si>
  <si>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</si>
  <si>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</si>
  <si>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</si>
  <si>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</si>
  <si>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</si>
  <si>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</si>
  <si>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</si>
  <si>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</si>
  <si>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</si>
  <si>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</si>
  <si>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</si>
  <si>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</si>
  <si>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</si>
  <si>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</si>
  <si>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</si>
  <si>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</si>
  <si>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</si>
  <si>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</si>
  <si>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</si>
  <si>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</si>
  <si>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</si>
  <si>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</si>
  <si>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</si>
  <si>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</si>
  <si>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</si>
  <si>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</si>
  <si>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</si>
  <si>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</si>
  <si>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</si>
  <si>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</si>
  <si>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</si>
  <si>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</si>
  <si>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</si>
  <si>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</si>
  <si>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</si>
  <si>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</si>
  <si>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</si>
  <si>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</si>
  <si>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</si>
  <si>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</si>
  <si>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</si>
  <si>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</si>
  <si>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</si>
  <si>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</si>
  <si>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</si>
  <si>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</si>
  <si>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</si>
  <si>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</si>
  <si>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</si>
  <si>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</si>
  <si>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</si>
  <si>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</si>
  <si>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</si>
  <si>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</si>
  <si>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</si>
  <si>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</si>
  <si>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</si>
  <si>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</si>
  <si>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</si>
  <si>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</si>
  <si>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</si>
  <si>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</si>
  <si>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</si>
  <si>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</si>
  <si>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</si>
  <si>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</si>
  <si>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</si>
  <si>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</si>
  <si>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</si>
  <si>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</si>
  <si>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</si>
  <si>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</si>
  <si>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</si>
  <si>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</si>
  <si>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</si>
  <si>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</si>
  <si>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</si>
  <si>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</si>
  <si>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</si>
  <si>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</si>
  <si>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</si>
  <si>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</si>
  <si>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</si>
  <si>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</si>
  <si>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</si>
  <si>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</si>
  <si>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</si>
  <si>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</si>
  <si>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</si>
  <si>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</si>
  <si>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</si>
  <si>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</si>
  <si>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</si>
  <si>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</si>
  <si>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</si>
  <si>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</si>
  <si>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</si>
  <si>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</si>
  <si>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</si>
  <si>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</si>
  <si>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</si>
  <si>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</si>
  <si>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</si>
  <si>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</si>
  <si>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</si>
  <si>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</si>
  <si>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</si>
  <si>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</si>
  <si>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</si>
  <si>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</si>
  <si>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</si>
  <si>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</si>
  <si>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</si>
  <si>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</si>
  <si>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</si>
  <si>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</si>
  <si>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</si>
  <si>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</si>
  <si>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</si>
  <si>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</si>
  <si>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</si>
  <si>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</si>
  <si>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</si>
  <si>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</si>
  <si>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</si>
  <si>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</si>
  <si>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</si>
  <si>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</si>
  <si>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</si>
  <si>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</si>
  <si>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</si>
  <si>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</si>
  <si>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</si>
  <si>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</si>
  <si>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</si>
  <si>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</si>
  <si>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</si>
  <si>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</si>
  <si>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</si>
  <si>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</si>
  <si>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</si>
  <si>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</si>
  <si>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</si>
  <si>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</si>
  <si>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</si>
  <si>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</si>
  <si>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</si>
  <si>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</si>
  <si>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</si>
  <si>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</si>
  <si>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</si>
  <si>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</si>
  <si>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</si>
  <si>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</si>
  <si>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</si>
  <si>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</si>
  <si>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</si>
  <si>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</si>
  <si>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</si>
  <si>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</si>
  <si>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</si>
  <si>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</si>
  <si>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</si>
  <si>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</si>
  <si>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</si>
  <si>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</si>
  <si>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</si>
  <si>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</si>
  <si>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</si>
  <si>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</si>
  <si>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</si>
  <si>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</si>
  <si>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</si>
  <si>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</si>
  <si>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</si>
  <si>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</si>
  <si>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</si>
  <si>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</si>
  <si>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</si>
  <si>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</si>
  <si>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</si>
  <si>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</si>
  <si>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</si>
  <si>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</si>
  <si>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</si>
  <si>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</si>
  <si>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</si>
  <si>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</si>
  <si>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</si>
  <si>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</si>
  <si>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</si>
  <si>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</si>
  <si>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</si>
  <si>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</si>
  <si>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</si>
  <si>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</si>
  <si>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</si>
  <si>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</si>
  <si>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</si>
  <si>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</si>
  <si>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</si>
  <si>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</si>
  <si>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</si>
  <si>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</si>
  <si>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</si>
  <si>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</si>
  <si>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</si>
  <si>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</si>
  <si>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</si>
  <si>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</si>
  <si>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</si>
  <si>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</si>
  <si>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</si>
  <si>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</si>
  <si>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</si>
  <si>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</si>
  <si>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</si>
  <si>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</si>
  <si>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</si>
  <si>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</si>
  <si>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</si>
  <si>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</si>
  <si>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</si>
  <si>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</si>
  <si>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</si>
  <si>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</si>
  <si>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</si>
  <si>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</si>
  <si>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</si>
  <si>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</si>
  <si>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</si>
  <si>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</si>
  <si>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</si>
  <si>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</si>
  <si>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</si>
  <si>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</si>
  <si>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</si>
  <si>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</si>
  <si>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</si>
  <si>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</si>
  <si>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</si>
  <si>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</si>
  <si>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</si>
  <si>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</si>
  <si>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</si>
  <si>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</si>
  <si>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</si>
  <si>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</si>
  <si>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</si>
  <si>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</si>
  <si>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</si>
  <si>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</si>
  <si>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</si>
  <si>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</si>
  <si>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</si>
  <si>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</si>
  <si>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</si>
  <si>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</si>
  <si>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</si>
  <si>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</si>
  <si>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</si>
  <si>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</si>
  <si>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</si>
  <si>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</si>
  <si>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</si>
  <si>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</si>
  <si>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</si>
  <si>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</si>
  <si>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</si>
  <si>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</si>
  <si>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</si>
  <si>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</si>
  <si>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</si>
  <si>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</si>
  <si>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</si>
  <si>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</si>
  <si>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</si>
  <si>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</si>
  <si>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</si>
  <si>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</si>
  <si>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</si>
  <si>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</si>
  <si>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</si>
  <si>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</si>
  <si>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</si>
  <si>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</si>
  <si>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</si>
  <si>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</si>
  <si>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</si>
  <si>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</si>
  <si>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</si>
  <si>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</si>
  <si>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</si>
  <si>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</si>
  <si>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</si>
  <si>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</si>
  <si>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</si>
  <si>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</si>
  <si>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</si>
  <si>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</si>
  <si>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</si>
  <si>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</si>
  <si>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</si>
  <si>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</si>
  <si>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</si>
  <si>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</si>
  <si>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</si>
  <si>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</si>
  <si>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</si>
  <si>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</si>
  <si>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</si>
  <si>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</si>
  <si>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</si>
  <si>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</si>
  <si>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</si>
  <si>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</si>
  <si>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</si>
  <si>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</si>
  <si>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</si>
  <si>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</si>
  <si>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</si>
  <si>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</si>
  <si>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</si>
  <si>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</si>
  <si>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</si>
  <si>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</si>
  <si>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</si>
  <si>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</si>
  <si>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</si>
  <si>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</si>
  <si>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</si>
  <si>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</si>
  <si>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</si>
  <si>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</si>
  <si>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</si>
  <si>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</si>
  <si>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</si>
  <si>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</si>
  <si>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</si>
  <si>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</si>
  <si>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</si>
  <si>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</si>
  <si>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</si>
  <si>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</si>
  <si>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</si>
  <si>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</si>
  <si>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</si>
  <si>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</si>
  <si>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</si>
  <si>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</si>
  <si>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</si>
  <si>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</si>
  <si>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</si>
  <si>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</si>
  <si>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</si>
  <si>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</si>
  <si>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</si>
  <si>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</si>
  <si>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</si>
  <si>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</si>
  <si>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</si>
  <si>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</si>
  <si>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</si>
  <si>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</si>
  <si>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</si>
  <si>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</si>
  <si>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</si>
  <si>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</si>
  <si>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</si>
  <si>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</si>
  <si>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</si>
  <si>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</si>
  <si>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</si>
  <si>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</si>
  <si>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</si>
  <si>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</si>
  <si>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</si>
  <si>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</si>
  <si>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</si>
  <si>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</si>
  <si>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</si>
  <si>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</si>
  <si>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</si>
  <si>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</si>
  <si>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</si>
  <si>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</si>
  <si>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</si>
  <si>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</si>
  <si>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</si>
  <si>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</si>
  <si>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</si>
  <si>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</si>
  <si>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</si>
  <si>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</si>
  <si>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</si>
  <si>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</si>
  <si>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</si>
  <si>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</si>
  <si>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</si>
  <si>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</si>
  <si>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</si>
  <si>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</si>
  <si>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</si>
  <si>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</si>
  <si>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</si>
  <si>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</si>
  <si>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</si>
  <si>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</si>
  <si>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</si>
  <si>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</si>
  <si>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</si>
  <si>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</si>
  <si>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</si>
  <si>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</si>
  <si>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</si>
  <si>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</si>
  <si>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</si>
  <si>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</si>
  <si>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</si>
  <si>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</si>
  <si>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</si>
  <si>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</si>
  <si>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</si>
  <si>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</si>
  <si>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</si>
  <si>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</si>
  <si>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</si>
  <si>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</si>
  <si>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</si>
  <si>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</si>
  <si>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</si>
  <si>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</si>
  <si>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</si>
  <si>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</si>
  <si>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</si>
  <si>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</si>
  <si>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</si>
  <si>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</si>
  <si>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</si>
  <si>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</si>
  <si>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</si>
  <si>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</si>
  <si>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</si>
  <si>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</si>
  <si>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</si>
  <si>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</si>
  <si>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</si>
  <si>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</si>
  <si>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</si>
  <si>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</si>
  <si>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</si>
  <si>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</si>
  <si>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</si>
  <si>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</si>
  <si>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</si>
  <si>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</si>
  <si>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</si>
  <si>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</si>
  <si>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</si>
  <si>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</si>
  <si>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</si>
  <si>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</si>
  <si>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</si>
  <si>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</si>
  <si>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</si>
  <si>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</si>
  <si>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</si>
  <si>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</si>
  <si>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</si>
  <si>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</si>
  <si>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</si>
  <si>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</si>
  <si>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</si>
  <si>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</si>
  <si>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</si>
  <si>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</si>
  <si>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</si>
  <si>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</si>
  <si>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</si>
  <si>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</si>
  <si>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</si>
  <si>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</si>
  <si>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</si>
  <si>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</si>
  <si>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</si>
  <si>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</si>
  <si>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</si>
  <si>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</si>
  <si>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</si>
  <si>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</si>
  <si>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</si>
  <si>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</si>
  <si>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</si>
  <si>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</si>
  <si>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</si>
  <si>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</si>
  <si>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</si>
  <si>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</si>
  <si>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</si>
  <si>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</si>
  <si>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</si>
  <si>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</si>
  <si>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</si>
  <si>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</si>
  <si>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</si>
  <si>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</si>
  <si>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</si>
  <si>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</si>
  <si>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</si>
  <si>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</si>
  <si>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</si>
  <si>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</si>
  <si>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</si>
  <si>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</si>
  <si>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</si>
  <si>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</si>
  <si>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</si>
  <si>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</si>
  <si>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</si>
  <si>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</si>
  <si>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</si>
  <si>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</si>
  <si>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</si>
  <si>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</si>
  <si>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</si>
  <si>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</si>
  <si>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</si>
  <si>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</si>
  <si>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</si>
  <si>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</si>
  <si>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</si>
  <si>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</si>
  <si>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</si>
  <si>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</si>
  <si>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</si>
  <si>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</si>
  <si>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</si>
  <si>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</si>
  <si>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</si>
  <si>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</si>
  <si>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</si>
  <si>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</si>
  <si>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</si>
  <si>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</si>
  <si>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</si>
  <si>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</si>
  <si>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</si>
  <si>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</si>
  <si>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</si>
  <si>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</si>
  <si>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</si>
  <si>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</si>
  <si>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</si>
  <si>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</si>
  <si>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</si>
  <si>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</si>
  <si>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</si>
  <si>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</si>
  <si>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</si>
  <si>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</si>
  <si>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</si>
  <si>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</si>
  <si>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</si>
  <si>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</si>
  <si>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</si>
  <si>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</si>
  <si>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</si>
  <si>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</si>
  <si>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</si>
  <si>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</si>
  <si>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</si>
  <si>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</si>
  <si>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</si>
  <si>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</si>
  <si>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</si>
  <si>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</si>
  <si>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</si>
  <si>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</si>
  <si>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</si>
  <si>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</si>
  <si>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</si>
  <si>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</si>
  <si>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</si>
  <si>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</si>
  <si>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</si>
  <si>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</si>
  <si>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</si>
  <si>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</si>
  <si>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</si>
  <si>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</si>
  <si>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</si>
  <si>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</si>
  <si>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</si>
  <si>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</si>
  <si>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</si>
  <si>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</si>
  <si>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</si>
  <si>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</si>
  <si>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</si>
  <si>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</si>
  <si>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</si>
  <si>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</si>
  <si>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</si>
  <si>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</si>
  <si>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</si>
  <si>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</si>
  <si>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</si>
  <si>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</si>
  <si>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</si>
  <si>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</si>
  <si>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</si>
  <si>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</si>
  <si>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</si>
  <si>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</si>
  <si>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</si>
  <si>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</si>
  <si>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</si>
  <si>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</si>
  <si>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</si>
  <si>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</si>
  <si>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</si>
  <si>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</si>
  <si>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</si>
  <si>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</si>
  <si>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</si>
  <si>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</si>
  <si>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</si>
  <si>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</si>
  <si>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</si>
  <si>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</si>
  <si>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</si>
  <si>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</si>
  <si>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</si>
  <si>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</si>
  <si>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</si>
  <si>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</si>
  <si>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</si>
  <si>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</si>
  <si>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</si>
  <si>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</si>
  <si>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</si>
  <si>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</si>
  <si>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</si>
  <si>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</si>
  <si>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</si>
  <si>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</si>
  <si>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</si>
  <si>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</si>
  <si>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</si>
  <si>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</si>
  <si>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</si>
  <si>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</si>
  <si>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</si>
  <si>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</si>
  <si>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</si>
  <si>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</si>
  <si>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</si>
  <si>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</si>
  <si>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</si>
  <si>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</si>
  <si>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</si>
  <si>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</si>
  <si>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</si>
  <si>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</si>
  <si>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</si>
  <si>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</si>
  <si>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</si>
  <si>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</si>
  <si>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</si>
  <si>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</si>
  <si>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</si>
  <si>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</si>
  <si>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</si>
  <si>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</si>
  <si>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</si>
  <si>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</si>
  <si>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</si>
  <si>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</si>
  <si>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</si>
  <si>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</si>
  <si>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</si>
  <si>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</si>
  <si>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</si>
  <si>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</si>
  <si>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</si>
  <si>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</si>
  <si>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</si>
  <si>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</si>
  <si>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</si>
  <si>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</si>
  <si>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</si>
  <si>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</si>
  <si>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</si>
  <si>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</si>
  <si>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</si>
  <si>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</si>
  <si>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</si>
  <si>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</si>
  <si>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</si>
  <si>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</si>
  <si>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</si>
  <si>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</si>
  <si>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</si>
  <si>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</si>
  <si>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</si>
  <si>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</si>
  <si>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</si>
  <si>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</si>
  <si>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</si>
  <si>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</si>
  <si>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</si>
  <si>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</si>
  <si>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</si>
  <si>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</si>
  <si>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</si>
  <si>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</si>
  <si>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</si>
  <si>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</si>
  <si>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</si>
  <si>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</si>
  <si>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</si>
  <si>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</si>
  <si>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</si>
  <si>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</si>
  <si>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</si>
  <si>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</si>
  <si>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</si>
  <si>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</si>
  <si>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</si>
  <si>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</si>
  <si>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</si>
  <si>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</si>
  <si>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</si>
  <si>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</si>
  <si>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</si>
  <si>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</si>
  <si>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</si>
  <si>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</si>
  <si>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</si>
  <si>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</si>
  <si>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</si>
  <si>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</si>
  <si>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</si>
  <si>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</si>
  <si>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</si>
  <si>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</si>
  <si>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</si>
  <si>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</si>
  <si>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</si>
  <si>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</si>
  <si>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</si>
  <si>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</si>
  <si>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</si>
  <si>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</si>
  <si>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</si>
  <si>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</si>
  <si>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</si>
  <si>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</si>
  <si>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</si>
  <si>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</si>
  <si>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</si>
  <si>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</si>
  <si>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</si>
  <si>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</si>
  <si>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</si>
  <si>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</si>
  <si>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</si>
  <si>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</si>
  <si>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</si>
  <si>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</si>
  <si>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</si>
  <si>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</si>
  <si>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</si>
  <si>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</si>
  <si>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</si>
  <si>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</si>
  <si>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</si>
  <si>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</si>
  <si>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</si>
  <si>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</si>
  <si>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</si>
  <si>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</si>
  <si>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</si>
  <si>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</si>
  <si>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</si>
  <si>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</si>
  <si>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</si>
  <si>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</si>
  <si>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</si>
  <si>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</si>
  <si>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</si>
  <si>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</si>
  <si>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</si>
  <si>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</si>
  <si>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</si>
  <si>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</si>
  <si>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</si>
  <si>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</si>
  <si>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</si>
  <si>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</si>
  <si>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</si>
  <si>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</si>
  <si>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</si>
  <si>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</si>
  <si>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</si>
  <si>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</si>
  <si>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</si>
  <si>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</si>
  <si>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</si>
  <si>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</si>
  <si>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</si>
  <si>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</si>
  <si>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</si>
  <si>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</si>
  <si>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</si>
  <si>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</si>
  <si>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</si>
  <si>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</si>
  <si>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</si>
  <si>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</si>
  <si>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</si>
  <si>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</si>
  <si>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</si>
  <si>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</si>
  <si>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</si>
  <si>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</si>
  <si>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</si>
  <si>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</si>
  <si>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</si>
  <si>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</si>
  <si>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</si>
  <si>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</si>
  <si>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</si>
  <si>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</si>
  <si>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</si>
  <si>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</si>
  <si>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</si>
  <si>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</si>
  <si>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</si>
  <si>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</si>
  <si>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</si>
  <si>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</si>
  <si>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</si>
  <si>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</si>
  <si>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</si>
  <si>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</si>
  <si>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</si>
  <si>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</si>
  <si>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</si>
  <si>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</si>
  <si>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</si>
  <si>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</si>
  <si>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</si>
  <si>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</si>
  <si>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</si>
  <si>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</si>
  <si>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</si>
  <si>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</si>
  <si>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</si>
  <si>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</si>
  <si>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</si>
  <si>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</si>
  <si>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</si>
  <si>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</si>
  <si>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</si>
  <si>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</si>
  <si>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</si>
  <si>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</si>
  <si>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</si>
  <si>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</si>
  <si>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</si>
  <si>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</si>
  <si>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</si>
  <si>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</si>
  <si>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</si>
  <si>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</si>
  <si>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</si>
  <si>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</si>
  <si>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</si>
  <si>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</si>
  <si>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</si>
  <si>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</si>
  <si>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</si>
  <si>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</si>
  <si>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</si>
  <si>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</si>
  <si>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</si>
  <si>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</si>
  <si>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</si>
  <si>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</si>
  <si>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</si>
  <si>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</si>
  <si>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</si>
  <si>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</si>
  <si>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</si>
  <si>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</si>
  <si>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</si>
  <si>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</si>
  <si>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</si>
  <si>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</si>
  <si>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</si>
  <si>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</si>
  <si>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</si>
  <si>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</si>
  <si>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</si>
  <si>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</si>
  <si>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</si>
  <si>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</si>
  <si>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</si>
  <si>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</si>
  <si>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</si>
  <si>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</si>
  <si>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</si>
  <si>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</si>
  <si>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</si>
  <si>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</si>
  <si>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</si>
  <si>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</si>
  <si>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</si>
  <si>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</si>
  <si>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</si>
  <si>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</si>
  <si>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</si>
  <si>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</si>
  <si>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</si>
  <si>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</si>
  <si>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</si>
  <si>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</si>
  <si>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</si>
  <si>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</si>
  <si>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</si>
  <si>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</si>
  <si>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</si>
  <si>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</si>
  <si>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</si>
  <si>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</si>
  <si>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</si>
  <si>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</si>
  <si>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</si>
  <si>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</si>
  <si>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</si>
  <si>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</si>
  <si>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</si>
  <si>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</si>
  <si>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</si>
  <si>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</si>
  <si>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</si>
  <si>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</si>
  <si>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</si>
  <si>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</si>
  <si>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</si>
  <si>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</si>
  <si>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</si>
  <si>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</si>
  <si>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</si>
  <si>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</si>
  <si>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</si>
  <si>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</si>
  <si>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</si>
  <si>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</si>
  <si>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</si>
  <si>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</si>
  <si>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</si>
  <si>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</si>
  <si>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</si>
  <si>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</si>
  <si>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</si>
  <si>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</si>
  <si>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</si>
  <si>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</si>
  <si>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</si>
  <si>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</si>
  <si>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</si>
  <si>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</si>
  <si>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</si>
  <si>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</si>
  <si>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</si>
  <si>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</si>
  <si>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</si>
  <si>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</si>
  <si>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</si>
  <si>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</si>
  <si>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</si>
  <si>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</si>
  <si>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</si>
  <si>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</si>
  <si>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</si>
  <si>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</si>
  <si>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</si>
  <si>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</si>
  <si>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</si>
  <si>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</si>
  <si>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</si>
  <si>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</si>
  <si>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</si>
  <si>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</si>
  <si>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</si>
  <si>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</si>
  <si>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</si>
  <si>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</si>
  <si>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</si>
  <si>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</si>
  <si>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</si>
  <si>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</si>
  <si>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</si>
  <si>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</si>
  <si>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</si>
  <si>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</si>
  <si>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</si>
  <si>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</si>
  <si>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</si>
  <si>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</si>
  <si>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</si>
  <si>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</si>
  <si>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</si>
  <si>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</si>
  <si>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</si>
  <si>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</si>
  <si>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</si>
  <si>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</si>
  <si>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</si>
  <si>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</si>
  <si>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</si>
  <si>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</si>
  <si>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</si>
  <si>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</si>
  <si>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</si>
  <si>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</si>
  <si>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</si>
  <si>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</si>
  <si>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</si>
  <si>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</si>
  <si>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</si>
  <si>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</si>
  <si>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</si>
  <si>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</si>
  <si>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</si>
  <si>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</si>
  <si>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</si>
  <si>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</si>
  <si>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</si>
  <si>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</si>
  <si>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</si>
  <si>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</si>
  <si>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</si>
  <si>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</si>
  <si>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</si>
  <si>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</si>
  <si>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</si>
  <si>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</si>
  <si>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</si>
  <si>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</si>
  <si>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</si>
  <si>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</si>
  <si>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</si>
  <si>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</si>
  <si>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</si>
  <si>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</si>
  <si>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</si>
  <si>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</si>
  <si>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</si>
  <si>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</si>
  <si>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</si>
  <si>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</si>
  <si>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</si>
  <si>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</si>
  <si>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</si>
  <si>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</si>
  <si>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</si>
  <si>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</si>
  <si>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</si>
  <si>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</si>
  <si>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</si>
  <si>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</si>
  <si>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</si>
  <si>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</si>
  <si>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</si>
  <si>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</si>
  <si>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</si>
  <si>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</si>
  <si>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</si>
  <si>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</si>
  <si>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</si>
  <si>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</si>
  <si>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</si>
  <si>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</si>
  <si>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</si>
  <si>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</si>
  <si>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</si>
  <si>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</si>
  <si>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</si>
  <si>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</si>
  <si>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</si>
  <si>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</si>
  <si>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</si>
  <si>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</si>
  <si>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</si>
  <si>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</si>
  <si>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</si>
  <si>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</si>
  <si>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</si>
  <si>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</si>
  <si>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</si>
  <si>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</si>
  <si>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</si>
  <si>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</si>
  <si>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</si>
  <si>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</si>
  <si>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</si>
  <si>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</si>
  <si>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</si>
  <si>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</si>
  <si>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</si>
  <si>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</si>
  <si>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</si>
  <si>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</si>
  <si>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</si>
  <si>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</si>
  <si>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</si>
  <si>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</si>
  <si>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</si>
  <si>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</si>
  <si>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</si>
  <si>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</si>
  <si>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</si>
  <si>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</si>
  <si>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</si>
  <si>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</si>
  <si>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</si>
  <si>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</si>
  <si>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</si>
  <si>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</si>
  <si>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</si>
  <si>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</si>
  <si>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</si>
  <si>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</si>
  <si>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</si>
  <si>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</si>
  <si>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</si>
  <si>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</si>
  <si>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</si>
  <si>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</si>
  <si>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</si>
  <si>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</si>
  <si>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</si>
  <si>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</si>
  <si>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</si>
  <si>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</si>
  <si>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</si>
  <si>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</si>
  <si>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</si>
  <si>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</si>
  <si>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</si>
  <si>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</si>
  <si>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</si>
  <si>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</si>
  <si>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</si>
  <si>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</si>
  <si>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</si>
  <si>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</si>
  <si>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</si>
  <si>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</si>
  <si>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</si>
  <si>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</si>
  <si>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</si>
  <si>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</si>
  <si>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</si>
  <si>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</si>
  <si>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</si>
  <si>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</si>
  <si>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</si>
  <si>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</si>
  <si>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</si>
  <si>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</si>
  <si>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</si>
  <si>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</si>
  <si>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</si>
  <si>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</si>
  <si>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</si>
  <si>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</si>
  <si>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</si>
  <si>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</si>
  <si>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</si>
  <si>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</si>
  <si>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</si>
  <si>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</si>
  <si>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</si>
  <si>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</si>
  <si>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</si>
  <si>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</si>
  <si>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</si>
  <si>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</si>
  <si>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</si>
  <si>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</si>
  <si>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</si>
  <si>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</si>
  <si>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</si>
  <si>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</si>
  <si>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</si>
  <si>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</si>
  <si>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</si>
  <si>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</si>
  <si>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</si>
  <si>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</si>
  <si>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</si>
  <si>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</si>
  <si>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</si>
  <si>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</si>
  <si>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</si>
  <si>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</si>
  <si>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</si>
  <si>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</si>
  <si>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</si>
  <si>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</si>
  <si>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</si>
  <si>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</si>
  <si>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</si>
  <si>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</si>
  <si>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</si>
  <si>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</si>
  <si>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</si>
  <si>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</si>
  <si>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</si>
  <si>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</si>
  <si>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</si>
  <si>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</si>
  <si>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</si>
  <si>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</si>
  <si>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</si>
  <si>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</si>
  <si>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</si>
  <si>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</si>
  <si>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</si>
  <si>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</si>
  <si>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</si>
  <si>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</si>
  <si>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</si>
  <si>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</si>
  <si>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</si>
  <si>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</si>
  <si>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</si>
  <si>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</si>
  <si>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</si>
  <si>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</si>
  <si>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</si>
  <si>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</si>
  <si>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</si>
  <si>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</si>
  <si>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</si>
  <si>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</si>
  <si>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</si>
  <si>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</si>
  <si>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</si>
  <si>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</si>
  <si>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</si>
  <si>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</si>
  <si>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</si>
  <si>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</si>
  <si>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</si>
  <si>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</si>
  <si>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</si>
  <si>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</si>
  <si>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</si>
  <si>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</si>
  <si>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</si>
  <si>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</si>
  <si>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</si>
  <si>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</si>
  <si>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</si>
  <si>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</si>
  <si>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</si>
  <si>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</si>
  <si>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</si>
  <si>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</si>
  <si>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</si>
  <si>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</si>
  <si>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</si>
  <si>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</si>
  <si>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</si>
  <si>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</si>
  <si>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</si>
  <si>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</si>
  <si>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</si>
  <si>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</si>
  <si>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</si>
  <si>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</si>
  <si>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</si>
  <si>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</si>
  <si>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</si>
  <si>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</si>
  <si>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</si>
  <si>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</si>
  <si>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</si>
  <si>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</si>
  <si>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</si>
  <si>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</si>
  <si>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</si>
  <si>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</si>
  <si>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</si>
  <si>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</si>
  <si>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</si>
  <si>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</si>
  <si>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</si>
  <si>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</si>
  <si>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</si>
  <si>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</si>
  <si>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</si>
  <si>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</si>
  <si>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</si>
  <si>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</si>
  <si>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</si>
  <si>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</si>
  <si>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</si>
  <si>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</si>
  <si>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</si>
  <si>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</si>
  <si>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</si>
  <si>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</si>
  <si>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</si>
  <si>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</si>
  <si>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</si>
  <si>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</si>
  <si>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</si>
  <si>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</si>
  <si>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</si>
  <si>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</si>
  <si>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</si>
  <si>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</si>
  <si>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</si>
  <si>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</si>
  <si>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</si>
  <si>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</si>
  <si>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</si>
  <si>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</si>
  <si>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</si>
  <si>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</si>
  <si>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</si>
  <si>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</si>
  <si>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</si>
  <si>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</si>
  <si>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</si>
  <si>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</si>
  <si>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</si>
  <si>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</si>
  <si>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</si>
  <si>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</si>
  <si>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</si>
  <si>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</si>
  <si>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</si>
  <si>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</si>
  <si>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</si>
  <si>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</si>
  <si>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</si>
  <si>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</si>
  <si>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</si>
  <si>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</si>
  <si>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</si>
  <si>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</si>
  <si>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</si>
  <si>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</si>
  <si>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</si>
  <si>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</si>
  <si>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</si>
  <si>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</si>
  <si>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</si>
  <si>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</si>
  <si>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</si>
  <si>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</si>
  <si>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</si>
  <si>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</si>
  <si>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</si>
  <si>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</si>
  <si>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</si>
  <si>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</si>
  <si>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</si>
  <si>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</si>
  <si>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</si>
  <si>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</si>
  <si>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</si>
  <si>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</si>
  <si>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</si>
  <si>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</si>
  <si>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</si>
  <si>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</si>
  <si>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</si>
  <si>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</si>
  <si>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</si>
  <si>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</si>
  <si>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</si>
  <si>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</si>
  <si>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</si>
  <si>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</si>
  <si>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</si>
  <si>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</si>
  <si>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</si>
  <si>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</si>
  <si>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</si>
  <si>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</si>
  <si>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</si>
  <si>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</si>
  <si>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</si>
  <si>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</si>
  <si>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</si>
  <si>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</si>
  <si>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</si>
  <si>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</si>
  <si>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</si>
  <si>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</si>
  <si>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</si>
  <si>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</si>
  <si>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</si>
  <si>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</si>
  <si>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</si>
  <si>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</si>
  <si>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</si>
  <si>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</si>
  <si>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</si>
  <si>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</si>
  <si>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</si>
  <si>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</si>
  <si>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</si>
  <si>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</si>
  <si>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</si>
  <si>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</si>
  <si>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</si>
  <si>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</si>
  <si>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</si>
  <si>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</si>
  <si>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</si>
  <si>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</si>
  <si>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</si>
  <si>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</si>
  <si>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</si>
  <si>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</si>
  <si>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</si>
  <si>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</si>
  <si>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</si>
  <si>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</si>
  <si>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</si>
  <si>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</si>
  <si>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</si>
  <si>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</si>
  <si>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</si>
  <si>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</si>
  <si>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</si>
  <si>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</si>
  <si>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</si>
  <si>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</si>
  <si>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</si>
  <si>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</si>
  <si>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</si>
  <si>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</si>
  <si>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</si>
  <si>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</si>
  <si>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</si>
  <si>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</si>
  <si>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</si>
  <si>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</si>
  <si>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</si>
  <si>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</si>
  <si>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</si>
  <si>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</si>
  <si>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</si>
  <si>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</si>
  <si>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</si>
  <si>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</si>
  <si>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</si>
  <si>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</si>
  <si>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</si>
  <si>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</si>
  <si>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</si>
  <si>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</si>
  <si>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</si>
  <si>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</si>
  <si>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</si>
  <si>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</si>
  <si>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</si>
  <si>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</si>
  <si>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</si>
  <si>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</si>
  <si>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</si>
  <si>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</si>
  <si>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</si>
  <si>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</si>
  <si>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</si>
  <si>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</si>
  <si>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</si>
  <si>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</si>
  <si>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</si>
  <si>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</si>
  <si>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</si>
  <si>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</si>
  <si>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</si>
  <si>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</si>
  <si>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</si>
  <si>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</si>
  <si>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</si>
  <si>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</si>
  <si>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</si>
  <si>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</si>
  <si>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</si>
  <si>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</si>
  <si>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</si>
  <si>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</si>
  <si>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</si>
  <si>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</si>
  <si>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</si>
  <si>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</si>
  <si>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</si>
  <si>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</si>
  <si>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</si>
  <si>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</si>
  <si>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</si>
  <si>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</si>
  <si>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</si>
  <si>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</si>
  <si>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</si>
  <si>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</si>
  <si>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</si>
  <si>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</si>
  <si>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</si>
  <si>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</si>
  <si>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</si>
  <si>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</si>
  <si>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</si>
  <si>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</si>
  <si>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</si>
  <si>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</si>
  <si>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</si>
  <si>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</si>
  <si>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</si>
  <si>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</si>
  <si>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</si>
  <si>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</si>
  <si>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</si>
  <si>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</si>
  <si>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</si>
  <si>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</si>
  <si>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</si>
  <si>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</si>
  <si>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</si>
  <si>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</si>
  <si>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</si>
  <si>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</si>
  <si>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</si>
  <si>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</si>
  <si>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</si>
  <si>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</si>
  <si>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</si>
  <si>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</si>
  <si>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</si>
  <si>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</si>
  <si>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</si>
  <si>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</si>
  <si>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</si>
  <si>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</si>
  <si>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</si>
  <si>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</si>
  <si>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</si>
  <si>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</si>
  <si>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</si>
  <si>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</si>
  <si>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</si>
  <si>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</si>
  <si>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</si>
  <si>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</si>
  <si>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</si>
  <si>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</si>
  <si>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</si>
  <si>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</si>
  <si>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</si>
  <si>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</si>
  <si>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</si>
  <si>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</si>
  <si>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</si>
  <si>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</si>
  <si>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</si>
  <si>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</si>
  <si>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</si>
  <si>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</si>
  <si>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</si>
  <si>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</si>
  <si>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</si>
  <si>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</si>
  <si>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</si>
  <si>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</si>
  <si>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</si>
  <si>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</si>
  <si>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</si>
  <si>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</si>
  <si>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</si>
  <si>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</si>
  <si>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</si>
  <si>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</si>
  <si>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</si>
  <si>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</si>
  <si>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</si>
  <si>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</si>
  <si>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</si>
  <si>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</si>
  <si>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</si>
  <si>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</si>
  <si>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</si>
  <si>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</si>
  <si>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</si>
  <si>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</si>
  <si>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</si>
  <si>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</si>
  <si>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</si>
  <si>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</si>
  <si>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</si>
  <si>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</si>
  <si>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</si>
  <si>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</si>
  <si>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</si>
  <si>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</si>
  <si>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</si>
  <si>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</si>
  <si>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</si>
  <si>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</si>
  <si>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</si>
  <si>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</si>
  <si>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</si>
  <si>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</si>
  <si>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</si>
  <si>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</si>
  <si>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</si>
  <si>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</si>
  <si>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</si>
  <si>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</si>
  <si>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</si>
  <si>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</si>
  <si>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</si>
  <si>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</si>
  <si>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</si>
  <si>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</si>
  <si>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</si>
  <si>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</si>
  <si>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</si>
  <si>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</si>
  <si>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</si>
  <si>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</si>
  <si>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</si>
  <si>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</si>
  <si>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</si>
  <si>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</si>
  <si>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</si>
  <si>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</si>
  <si>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</si>
  <si>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</si>
  <si>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</si>
  <si>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</si>
  <si>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</si>
  <si>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</si>
  <si>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</si>
  <si>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</si>
  <si>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</si>
  <si>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</si>
  <si>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</si>
  <si>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</si>
  <si>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</si>
  <si>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</si>
  <si>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</si>
  <si>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</si>
  <si>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</si>
  <si>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</si>
  <si>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</si>
  <si>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</si>
  <si>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</si>
  <si>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</si>
  <si>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</si>
  <si>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</si>
  <si>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</si>
  <si>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</si>
  <si>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</si>
  <si>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</si>
  <si>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</si>
  <si>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</si>
  <si>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</si>
  <si>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</si>
  <si>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</si>
  <si>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</si>
  <si>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</si>
  <si>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</si>
  <si>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</si>
  <si>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</si>
  <si>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</si>
  <si>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</si>
  <si>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</si>
  <si>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</si>
  <si>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</si>
  <si>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</si>
  <si>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</si>
  <si>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</si>
  <si>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</si>
  <si>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</si>
  <si>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</si>
  <si>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</si>
  <si>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</si>
  <si>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</si>
  <si>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</si>
  <si>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</si>
  <si>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</si>
  <si>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</si>
  <si>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</si>
  <si>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</si>
  <si>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</si>
  <si>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</si>
  <si>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</si>
  <si>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</si>
  <si>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</si>
  <si>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</si>
  <si>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</si>
  <si>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</si>
  <si>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</si>
  <si>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</si>
  <si>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</si>
  <si>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</si>
  <si>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</si>
  <si>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</si>
  <si>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</si>
  <si>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</si>
  <si>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</si>
  <si>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</si>
  <si>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</si>
  <si>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</si>
  <si>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</si>
  <si>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</si>
  <si>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</si>
  <si>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</si>
  <si>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</si>
  <si>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</si>
  <si>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</si>
  <si>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</si>
  <si>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</si>
  <si>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</si>
  <si>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</si>
  <si>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</si>
  <si>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</si>
  <si>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</si>
  <si>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</si>
  <si>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</si>
  <si>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</si>
  <si>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</si>
  <si>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</si>
  <si>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</si>
  <si>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</si>
  <si>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</si>
  <si>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</si>
  <si>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</si>
  <si>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</si>
  <si>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</si>
  <si>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</si>
  <si>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</si>
  <si>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</si>
  <si>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</si>
  <si>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</si>
  <si>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</si>
  <si>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</si>
  <si>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</si>
  <si>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</si>
  <si>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</si>
  <si>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</si>
  <si>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</si>
  <si>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</si>
  <si>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</si>
  <si>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</si>
  <si>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</si>
  <si>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</si>
  <si>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</si>
  <si>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</si>
  <si>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</si>
  <si>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</si>
  <si>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</si>
  <si>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</si>
  <si>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</si>
  <si>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</si>
  <si>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</si>
  <si>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</si>
  <si>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</si>
  <si>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</si>
  <si>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</si>
  <si>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</si>
  <si>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</si>
  <si>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</si>
  <si>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</si>
  <si>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</si>
  <si>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</si>
  <si>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</si>
  <si>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</si>
  <si>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</si>
  <si>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</si>
  <si>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</si>
  <si>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</si>
  <si>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</si>
  <si>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</si>
  <si>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</si>
  <si>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</si>
  <si>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</si>
  <si>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</si>
  <si>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</si>
  <si>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</si>
  <si>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</si>
  <si>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</si>
  <si>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</si>
  <si>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</si>
  <si>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</si>
  <si>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</si>
  <si>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</si>
  <si>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</si>
  <si>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</si>
  <si>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</si>
  <si>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</si>
  <si>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</si>
  <si>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</si>
  <si>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</si>
  <si>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</si>
  <si>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</si>
  <si>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</si>
  <si>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</si>
  <si>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</si>
  <si>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</si>
  <si>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</si>
  <si>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</si>
  <si>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</si>
  <si>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</si>
  <si>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</si>
  <si>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</si>
  <si>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</si>
  <si>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</si>
  <si>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</si>
  <si>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</si>
  <si>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</si>
  <si>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</si>
  <si>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</si>
  <si>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</si>
  <si>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</si>
  <si>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</si>
  <si>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</si>
  <si>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</si>
  <si>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</si>
  <si>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</si>
  <si>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</si>
  <si>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</si>
  <si>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</si>
  <si>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</si>
  <si>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</si>
  <si>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</si>
  <si>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</si>
  <si>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</si>
  <si>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</si>
  <si>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</si>
  <si>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</si>
  <si>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</si>
  <si>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</si>
  <si>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</si>
  <si>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</si>
  <si>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</si>
  <si>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</si>
  <si>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</si>
  <si>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</si>
  <si>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</si>
  <si>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</si>
  <si>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</si>
  <si>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</si>
  <si>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</si>
  <si>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</si>
  <si>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</si>
  <si>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</si>
  <si>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</si>
  <si>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</si>
  <si>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</si>
  <si>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</si>
  <si>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</si>
  <si>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</si>
  <si>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</si>
  <si>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</si>
  <si>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</si>
  <si>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</si>
  <si>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</si>
  <si>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</si>
  <si>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</si>
  <si>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</si>
  <si>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</si>
  <si>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</si>
  <si>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</si>
  <si>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</si>
  <si>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</si>
  <si>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</si>
  <si>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</si>
  <si>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</si>
  <si>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</si>
  <si>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</si>
  <si>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</si>
  <si>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</si>
  <si>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</si>
  <si>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</si>
  <si>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</si>
  <si>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</si>
  <si>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</si>
  <si>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</si>
  <si>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</si>
  <si>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</si>
  <si>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</si>
  <si>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</si>
  <si>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</si>
  <si>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</si>
  <si>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</si>
  <si>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</si>
  <si>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</si>
  <si>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</si>
  <si>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</si>
  <si>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</si>
  <si>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</si>
  <si>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</si>
  <si>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</si>
  <si>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</si>
  <si>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</si>
  <si>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</si>
  <si>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</si>
  <si>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</si>
  <si>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</si>
  <si>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</si>
  <si>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</si>
  <si>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</si>
  <si>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</si>
  <si>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</si>
  <si>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</si>
  <si>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</si>
  <si>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</si>
  <si>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</si>
  <si>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</si>
  <si>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</si>
  <si>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</si>
  <si>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</si>
  <si>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</si>
  <si>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</si>
  <si>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</si>
  <si>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</si>
  <si>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</si>
  <si>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</si>
  <si>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</si>
  <si>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</si>
  <si>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</si>
  <si>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</si>
  <si>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</si>
  <si>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</si>
  <si>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</si>
  <si>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</si>
  <si>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</si>
  <si>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</si>
  <si>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</si>
  <si>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</si>
  <si>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</si>
  <si>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</si>
  <si>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</si>
  <si>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</si>
  <si>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</si>
  <si>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</si>
  <si>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</si>
  <si>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</si>
  <si>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</si>
  <si>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</si>
  <si>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</si>
  <si>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</si>
  <si>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</si>
  <si>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</si>
  <si>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</si>
  <si>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</si>
  <si>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</si>
  <si>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</si>
  <si>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</si>
  <si>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</si>
  <si>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</si>
  <si>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</si>
  <si>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</si>
  <si>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</si>
  <si>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</si>
  <si>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</si>
  <si>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</si>
  <si>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</si>
  <si>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</si>
  <si>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</si>
  <si>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</si>
  <si>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</si>
  <si>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</si>
  <si>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</si>
  <si>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</si>
  <si>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</si>
  <si>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</si>
  <si>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</si>
  <si>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</si>
  <si>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</si>
  <si>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</si>
  <si>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</si>
  <si>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</si>
  <si>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</si>
  <si>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</si>
  <si>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</si>
  <si>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</si>
  <si>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</si>
  <si>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</si>
  <si>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</si>
  <si>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</si>
  <si>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</si>
  <si>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</si>
  <si>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</si>
  <si>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</si>
  <si>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</si>
  <si>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</si>
  <si>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</si>
  <si>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</si>
  <si>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</si>
  <si>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</si>
  <si>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</si>
  <si>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</si>
  <si>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</si>
  <si>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</si>
  <si>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</si>
  <si>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</si>
  <si>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</si>
  <si>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</si>
  <si>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</si>
  <si>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</si>
  <si>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</si>
  <si>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</si>
  <si>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</si>
  <si>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</si>
  <si>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</si>
  <si>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</si>
  <si>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</si>
  <si>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</si>
  <si>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</si>
  <si>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</si>
  <si>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</si>
  <si>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</si>
  <si>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</si>
  <si>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</si>
  <si>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</si>
  <si>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</si>
  <si>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</si>
  <si>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</si>
  <si>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</si>
  <si>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</si>
  <si>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</si>
  <si>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</si>
  <si>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</si>
  <si>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</si>
  <si>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</si>
  <si>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</si>
  <si>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</si>
  <si>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</si>
  <si>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</si>
  <si>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</si>
  <si>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</si>
  <si>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</si>
  <si>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</si>
  <si>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</si>
  <si>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</si>
  <si>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</si>
  <si>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</si>
  <si>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</si>
  <si>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</si>
  <si>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</si>
  <si>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</si>
  <si>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</si>
  <si>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</si>
  <si>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</si>
  <si>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</si>
  <si>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</si>
  <si>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</si>
  <si>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</si>
  <si>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</si>
  <si>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</si>
  <si>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</si>
  <si>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</si>
  <si>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</si>
  <si>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</si>
  <si>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</si>
  <si>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</si>
  <si>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</si>
  <si>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</si>
  <si>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</si>
  <si>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</si>
  <si>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</si>
  <si>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</si>
  <si>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</si>
  <si>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</si>
  <si>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</si>
  <si>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</si>
  <si>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</si>
  <si>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</si>
  <si>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</si>
  <si>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</si>
  <si>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</si>
  <si>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</si>
  <si>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</si>
  <si>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</si>
  <si>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</si>
  <si>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</si>
  <si>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</si>
  <si>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</si>
  <si>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</si>
  <si>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</si>
  <si>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</si>
  <si>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</si>
  <si>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</si>
  <si>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</si>
  <si>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</si>
  <si>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</si>
  <si>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</si>
  <si>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</si>
  <si>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</si>
  <si>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</si>
  <si>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</si>
  <si>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</si>
  <si>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</si>
  <si>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</si>
  <si>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</si>
  <si>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</si>
  <si>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</si>
  <si>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</si>
  <si>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</si>
  <si>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</si>
  <si>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</si>
  <si>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</si>
  <si>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</si>
  <si>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</si>
  <si>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</si>
  <si>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</si>
  <si>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</si>
  <si>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</si>
  <si>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</si>
  <si>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</si>
  <si>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</si>
  <si>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</si>
  <si>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</si>
  <si>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</si>
  <si>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</si>
  <si>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</si>
  <si>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</si>
  <si>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</si>
  <si>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</si>
  <si>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</si>
  <si>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</si>
  <si>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</si>
  <si>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</si>
  <si>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</si>
  <si>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</si>
  <si>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</si>
  <si>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</si>
  <si>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</si>
  <si>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</si>
  <si>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</si>
  <si>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</si>
  <si>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</si>
  <si>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</si>
  <si>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</si>
  <si>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</si>
  <si>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</si>
  <si>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</si>
  <si>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</si>
  <si>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</si>
  <si>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</si>
  <si>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</si>
  <si>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</si>
  <si>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</si>
  <si>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</si>
  <si>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</si>
  <si>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</si>
  <si>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</si>
  <si>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</si>
  <si>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</si>
  <si>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</si>
  <si>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</si>
  <si>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</si>
  <si>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</si>
  <si>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</si>
  <si>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</si>
  <si>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</si>
  <si>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</si>
  <si>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</si>
  <si>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</si>
  <si>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</si>
  <si>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</si>
  <si>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</si>
  <si>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</si>
  <si>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</si>
  <si>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</si>
  <si>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</si>
  <si>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</si>
  <si>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</si>
  <si>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</si>
  <si>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</si>
  <si>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</si>
  <si>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</si>
  <si>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</si>
  <si>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</si>
  <si>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</si>
  <si>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</si>
  <si>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</si>
  <si>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</si>
  <si>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</si>
  <si>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</si>
  <si>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</si>
  <si>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</si>
  <si>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</si>
  <si>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</si>
  <si>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</si>
  <si>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</si>
  <si>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</si>
  <si>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</si>
  <si>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</si>
  <si>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</si>
  <si>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</si>
  <si>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</si>
  <si>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</si>
  <si>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</si>
  <si>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</si>
  <si>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</si>
  <si>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</si>
  <si>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</si>
  <si>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</si>
  <si>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</si>
  <si>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</si>
  <si>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</si>
  <si>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</si>
  <si>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</si>
  <si>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</si>
  <si>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</si>
  <si>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</si>
  <si>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</si>
  <si>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</si>
  <si>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</si>
  <si>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</si>
  <si>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</si>
  <si>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</si>
  <si>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</si>
  <si>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</si>
  <si>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</si>
  <si>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</si>
  <si>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</si>
  <si>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</si>
  <si>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</si>
  <si>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</si>
  <si>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</si>
  <si>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</si>
  <si>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</si>
  <si>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</si>
  <si>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</si>
  <si>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</si>
  <si>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</si>
  <si>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</si>
  <si>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</si>
  <si>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</si>
  <si>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</si>
  <si>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</si>
  <si>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</si>
  <si>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</si>
  <si>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</si>
  <si>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</si>
  <si>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</si>
  <si>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</si>
  <si>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</si>
  <si>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</si>
  <si>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</si>
  <si>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</si>
  <si>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</si>
  <si>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</si>
  <si>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</si>
  <si>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</si>
  <si>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</si>
  <si>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</si>
  <si>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</si>
  <si>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</si>
  <si>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</si>
  <si>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</si>
  <si>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</si>
  <si>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</si>
  <si>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</si>
  <si>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</si>
  <si>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</si>
  <si>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</si>
  <si>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</si>
  <si>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</si>
  <si>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</si>
  <si>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</si>
  <si>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</si>
  <si>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</si>
  <si>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</si>
  <si>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</si>
  <si>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</si>
  <si>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</si>
  <si>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</si>
  <si>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</si>
  <si>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</si>
  <si>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</si>
  <si>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</si>
  <si>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</si>
  <si>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</si>
  <si>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</si>
  <si>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</si>
  <si>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</si>
  <si>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</si>
  <si>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</si>
  <si>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</si>
  <si>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</si>
  <si>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</si>
  <si>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</si>
  <si>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</si>
  <si>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</si>
  <si>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</si>
  <si>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</si>
  <si>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</si>
  <si>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</si>
  <si>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</si>
  <si>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</si>
  <si>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</si>
  <si>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</si>
  <si>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</si>
  <si>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</si>
  <si>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</si>
  <si>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</si>
  <si>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</si>
  <si>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</si>
  <si>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</si>
  <si>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</si>
  <si>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</si>
  <si>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</si>
  <si>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</si>
  <si>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</si>
  <si>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</si>
  <si>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</si>
  <si>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</si>
  <si>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</si>
  <si>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</si>
  <si>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</si>
  <si>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</si>
  <si>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</si>
  <si>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</si>
  <si>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</si>
  <si>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</si>
  <si>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</si>
  <si>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</si>
  <si>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</si>
  <si>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</si>
  <si>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</si>
  <si>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</si>
  <si>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</si>
  <si>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</si>
  <si>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</si>
  <si>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</si>
  <si>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</si>
  <si>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</si>
  <si>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</si>
  <si>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</si>
  <si>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</si>
  <si>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</si>
  <si>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</si>
  <si>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</si>
  <si>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</si>
  <si>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</si>
  <si>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</si>
  <si>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</si>
  <si>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</si>
  <si>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</si>
  <si>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</si>
  <si>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</si>
  <si>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</si>
  <si>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</si>
  <si>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</si>
  <si>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</si>
  <si>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</si>
  <si>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</si>
  <si>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</si>
  <si>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</si>
  <si>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</si>
  <si>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</si>
  <si>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</si>
  <si>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</si>
  <si>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</si>
  <si>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</si>
  <si>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</si>
  <si>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</si>
  <si>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</si>
  <si>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</si>
  <si>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</si>
  <si>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</si>
  <si>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</si>
  <si>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</si>
  <si>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</si>
  <si>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</si>
  <si>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</si>
  <si>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</si>
  <si>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</si>
  <si>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</si>
  <si>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</si>
  <si>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</si>
  <si>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</si>
  <si>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</si>
  <si>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</si>
  <si>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</si>
  <si>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</si>
  <si>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</si>
  <si>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</si>
  <si>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</si>
  <si>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</si>
  <si>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</si>
  <si>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</si>
  <si>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</si>
  <si>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</si>
  <si>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</si>
  <si>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</si>
  <si>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</si>
  <si>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</si>
  <si>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</si>
  <si>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</si>
  <si>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</si>
  <si>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</si>
  <si>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</si>
  <si>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</si>
  <si>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</si>
  <si>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</si>
  <si>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</si>
  <si>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</si>
  <si>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</si>
  <si>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</si>
  <si>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</si>
  <si>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</si>
  <si>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</si>
  <si>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</si>
  <si>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</si>
  <si>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</si>
  <si>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</si>
  <si>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</si>
  <si>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</si>
  <si>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</si>
  <si>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</si>
  <si>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</si>
  <si>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</si>
  <si>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</si>
  <si>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</si>
  <si>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</si>
  <si>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</si>
  <si>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</si>
  <si>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</si>
  <si>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</si>
  <si>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</si>
  <si>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</si>
  <si>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</si>
  <si>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</si>
  <si>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</si>
  <si>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</si>
  <si>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</si>
  <si>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</si>
  <si>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</si>
  <si>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</si>
  <si>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</si>
  <si>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</si>
  <si>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</si>
  <si>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</si>
  <si>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</si>
  <si>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</si>
  <si>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</si>
  <si>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</si>
  <si>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</si>
  <si>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</si>
  <si>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</si>
  <si>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</si>
  <si>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</si>
  <si>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</si>
  <si>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</si>
  <si>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</si>
  <si>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</si>
  <si>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</si>
  <si>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</si>
  <si>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</si>
  <si>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</si>
  <si>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</si>
  <si>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</si>
  <si>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</si>
  <si>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</si>
  <si>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</si>
  <si>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</si>
  <si>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</si>
  <si>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</si>
  <si>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</si>
  <si>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</si>
  <si>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</si>
  <si>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</si>
  <si>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</si>
  <si>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</si>
  <si>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</si>
  <si>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</si>
  <si>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</si>
  <si>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</si>
  <si>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</si>
  <si>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</si>
  <si>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</si>
  <si>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</si>
  <si>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</si>
  <si>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</si>
  <si>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</si>
  <si>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</si>
  <si>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</si>
  <si>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</si>
  <si>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</si>
  <si>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</si>
  <si>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</si>
  <si>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</si>
  <si>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</si>
  <si>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</si>
  <si>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</si>
  <si>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</si>
  <si>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</si>
  <si>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</si>
  <si>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</si>
  <si>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</si>
  <si>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</si>
  <si>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</si>
  <si>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</si>
  <si>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</si>
  <si>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</si>
  <si>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</si>
  <si>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</si>
  <si>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</si>
  <si>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</si>
  <si>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</si>
  <si>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</si>
  <si>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</si>
  <si>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</si>
  <si>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</si>
  <si>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</si>
  <si>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</si>
  <si>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</si>
  <si>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</si>
  <si>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</si>
  <si>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</si>
  <si>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</si>
  <si>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</si>
  <si>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</si>
  <si>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</si>
  <si>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</si>
  <si>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</si>
  <si>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</si>
  <si>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</si>
  <si>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</si>
  <si>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</si>
  <si>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</si>
  <si>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</si>
  <si>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</si>
  <si>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</si>
  <si>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</si>
  <si>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</si>
  <si>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</si>
  <si>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</si>
  <si>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</si>
  <si>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</si>
  <si>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</si>
  <si>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</si>
  <si>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</si>
  <si>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</si>
  <si>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</si>
  <si>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</si>
  <si>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</si>
  <si>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</si>
  <si>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</si>
  <si>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</si>
  <si>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</si>
  <si>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</si>
  <si>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</si>
  <si>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</si>
  <si>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</si>
  <si>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</si>
  <si>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</si>
  <si>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</si>
  <si>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</si>
  <si>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</si>
  <si>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</si>
  <si>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</si>
  <si>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</si>
  <si>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</si>
  <si>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</si>
  <si>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</si>
  <si>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</si>
  <si>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</si>
  <si>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</si>
  <si>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</si>
  <si>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</si>
  <si>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</si>
  <si>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</si>
  <si>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</si>
  <si>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</si>
  <si>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</si>
  <si>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</si>
  <si>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</si>
  <si>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</si>
  <si>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</si>
  <si>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</si>
  <si>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</si>
  <si>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</si>
  <si>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</si>
  <si>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</si>
  <si>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</si>
  <si>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</si>
  <si>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</si>
  <si>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</si>
  <si>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</si>
  <si>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</si>
  <si>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</si>
  <si>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</si>
  <si>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</si>
  <si>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</si>
  <si>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</si>
  <si>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</si>
  <si>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</si>
  <si>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</si>
  <si>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</si>
  <si>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</si>
  <si>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</si>
  <si>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</si>
  <si>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</si>
  <si>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</si>
  <si>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</si>
  <si>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</si>
  <si>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</si>
  <si>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</si>
  <si>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</si>
  <si>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</si>
  <si>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</si>
  <si>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</si>
  <si>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</si>
  <si>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</si>
  <si>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</si>
  <si>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</si>
  <si>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</si>
  <si>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</si>
  <si>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</si>
  <si>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</si>
  <si>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</si>
  <si>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</si>
  <si>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</si>
  <si>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</si>
  <si>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</si>
  <si>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</si>
  <si>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</si>
  <si>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</si>
  <si>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</si>
  <si>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</si>
  <si>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</si>
  <si>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</si>
  <si>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</si>
  <si>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</si>
  <si>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</si>
  <si>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</si>
  <si>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</si>
  <si>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</si>
  <si>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</si>
  <si>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</si>
  <si>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</si>
  <si>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</si>
  <si>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</si>
  <si>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</si>
  <si>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</si>
  <si>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</si>
  <si>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</si>
  <si>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</si>
  <si>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</si>
  <si>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</si>
  <si>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</si>
  <si>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</si>
  <si>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</si>
  <si>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</si>
  <si>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</si>
  <si>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</si>
  <si>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</si>
  <si>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</si>
  <si>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</si>
  <si>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</si>
  <si>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</si>
  <si>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</si>
  <si>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</si>
  <si>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</si>
  <si>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</si>
  <si>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</si>
  <si>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</si>
  <si>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</si>
  <si>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</si>
  <si>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</si>
  <si>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</si>
  <si>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</si>
  <si>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</si>
  <si>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</si>
  <si>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</si>
  <si>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</si>
  <si>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</si>
  <si>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</si>
  <si>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</si>
  <si>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</si>
  <si>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</si>
  <si>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</si>
  <si>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</si>
  <si>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</si>
  <si>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</si>
  <si>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</si>
  <si>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</si>
  <si>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</si>
  <si>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</si>
  <si>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</si>
  <si>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</si>
  <si>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</si>
  <si>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</si>
  <si>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</si>
  <si>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</si>
  <si>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</si>
  <si>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</si>
  <si>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</si>
  <si>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</si>
  <si>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</si>
  <si>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</si>
  <si>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</si>
  <si>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</si>
  <si>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</si>
  <si>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</si>
  <si>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</si>
  <si>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</si>
  <si>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</si>
  <si>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</si>
  <si>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</si>
  <si>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</si>
  <si>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</si>
  <si>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</si>
  <si>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</si>
  <si>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</si>
  <si>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</si>
  <si>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</si>
  <si>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</si>
  <si>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</si>
  <si>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</si>
  <si>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</si>
  <si>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</si>
  <si>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</si>
  <si>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</si>
  <si>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</si>
  <si>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</si>
  <si>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</si>
  <si>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</si>
  <si>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</si>
  <si>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</si>
  <si>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</si>
  <si>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</si>
  <si>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</si>
  <si>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</si>
  <si>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</si>
  <si>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</si>
  <si>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</si>
  <si>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</si>
  <si>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</si>
  <si>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</si>
  <si>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</si>
  <si>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</si>
  <si>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</si>
  <si>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</si>
  <si>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</si>
  <si>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</si>
  <si>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</si>
  <si>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</si>
  <si>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</si>
  <si>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</si>
  <si>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</si>
  <si>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</si>
  <si>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</si>
  <si>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</si>
  <si>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</si>
  <si>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</si>
  <si>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</si>
  <si>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</si>
  <si>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</si>
  <si>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</si>
  <si>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</si>
  <si>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</si>
  <si>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</si>
  <si>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</si>
  <si>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</si>
  <si>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</si>
  <si>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</si>
  <si>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</si>
  <si>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</si>
  <si>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</si>
  <si>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</si>
  <si>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</si>
  <si>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</si>
  <si>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</si>
  <si>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</si>
  <si>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</si>
  <si>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</si>
  <si>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</si>
  <si>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</si>
  <si>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</si>
  <si>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</si>
  <si>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</si>
  <si>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</si>
  <si>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</si>
  <si>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</si>
  <si>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</si>
  <si>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</si>
  <si>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</si>
  <si>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</si>
  <si>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</si>
  <si>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</si>
  <si>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</si>
  <si>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</si>
  <si>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</si>
  <si>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</si>
  <si>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</si>
  <si>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</si>
  <si>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</si>
  <si>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</si>
  <si>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</si>
  <si>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</si>
  <si>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</si>
  <si>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</si>
  <si>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</si>
  <si>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</si>
  <si>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</si>
  <si>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</si>
  <si>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</si>
  <si>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</si>
  <si>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</si>
  <si>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</si>
  <si>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</si>
  <si>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</si>
  <si>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</si>
  <si>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</si>
  <si>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</si>
  <si>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</si>
  <si>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</si>
  <si>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</si>
  <si>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</si>
  <si>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</si>
  <si>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</si>
  <si>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</si>
  <si>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</si>
  <si>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</si>
  <si>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</si>
  <si>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</si>
  <si>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</si>
  <si>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</si>
  <si>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</si>
  <si>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</si>
  <si>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</si>
  <si>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</si>
  <si>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</si>
  <si>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</si>
  <si>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</si>
  <si>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</si>
  <si>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</si>
  <si>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</si>
  <si>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</si>
  <si>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</si>
  <si>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</si>
  <si>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</si>
  <si>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</si>
  <si>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</si>
  <si>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</si>
  <si>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</si>
  <si>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</si>
  <si>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</si>
  <si>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</si>
  <si>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</si>
  <si>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</si>
  <si>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</si>
  <si>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</si>
  <si>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</si>
  <si>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</si>
  <si>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</si>
  <si>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</si>
  <si>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</si>
  <si>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</si>
  <si>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</si>
  <si>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</si>
  <si>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</si>
  <si>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</si>
  <si>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</si>
  <si>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</si>
  <si>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</si>
  <si>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</si>
  <si>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</si>
  <si>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</si>
  <si>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</si>
  <si>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</si>
  <si>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</si>
  <si>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</si>
  <si>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</si>
  <si>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</si>
  <si>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</si>
  <si>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</si>
  <si>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</si>
  <si>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</si>
  <si>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</si>
  <si>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</si>
  <si>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</si>
  <si>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</si>
  <si>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</si>
  <si>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</si>
  <si>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</si>
  <si>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</si>
  <si>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</si>
  <si>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</si>
  <si>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</si>
  <si>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</si>
  <si>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</si>
  <si>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</si>
  <si>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</si>
  <si>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</si>
  <si>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</si>
  <si>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</si>
  <si>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</si>
  <si>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</si>
  <si>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</si>
  <si>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</si>
  <si>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</si>
  <si>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</si>
  <si>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</si>
  <si>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</si>
  <si>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</si>
  <si>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</si>
  <si>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</si>
  <si>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</si>
  <si>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</si>
  <si>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</si>
  <si>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</si>
  <si>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</si>
  <si>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</si>
  <si>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</si>
  <si>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</si>
  <si>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</si>
  <si>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</si>
  <si>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</si>
  <si>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</si>
  <si>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</si>
  <si>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</si>
  <si>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</si>
  <si>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</si>
  <si>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</si>
  <si>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</si>
  <si>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</si>
  <si>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</si>
  <si>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</si>
  <si>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</si>
  <si>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</si>
  <si>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</si>
  <si>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</si>
  <si>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</si>
  <si>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</si>
  <si>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</si>
  <si>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</si>
  <si>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</si>
  <si>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</si>
  <si>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</si>
  <si>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</si>
  <si>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</si>
  <si>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</si>
  <si>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</si>
  <si>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</si>
  <si>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</si>
  <si>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</si>
  <si>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</si>
  <si>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</si>
  <si>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</si>
  <si>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</si>
  <si>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</si>
  <si>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</si>
  <si>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</si>
  <si>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</si>
  <si>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</si>
  <si>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</si>
  <si>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</si>
  <si>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</si>
  <si>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</si>
  <si>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</si>
  <si>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</si>
  <si>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</si>
  <si>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</si>
  <si>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</si>
  <si>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</si>
  <si>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</si>
  <si>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</si>
  <si>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</si>
  <si>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</si>
  <si>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</si>
  <si>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</si>
  <si>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</si>
  <si>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</si>
  <si>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</si>
  <si>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</si>
  <si>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</si>
  <si>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</si>
  <si>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</si>
  <si>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</si>
  <si>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</si>
  <si>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</si>
  <si>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</si>
  <si>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</si>
  <si>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</si>
  <si>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</si>
  <si>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</si>
  <si>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</si>
  <si>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</si>
  <si>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</si>
  <si>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</si>
  <si>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</si>
  <si>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</si>
  <si>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</si>
  <si>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</si>
  <si>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</si>
  <si>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</si>
  <si>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</si>
  <si>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</si>
  <si>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</si>
  <si>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</si>
  <si>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</si>
  <si>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</si>
  <si>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</si>
  <si>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</si>
  <si>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</si>
  <si>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</si>
  <si>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</si>
  <si>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</si>
  <si>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</si>
  <si>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</si>
  <si>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</si>
  <si>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</si>
  <si>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</si>
  <si>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</si>
  <si>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</si>
  <si>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</si>
  <si>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</si>
  <si>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</si>
  <si>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</si>
  <si>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</si>
  <si>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</si>
  <si>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</si>
  <si>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</si>
  <si>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</si>
  <si>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</si>
  <si>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</si>
  <si>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</si>
  <si>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</si>
  <si>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</si>
  <si>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</si>
  <si>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</si>
  <si>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</si>
  <si>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</si>
  <si>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</si>
  <si>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</si>
  <si>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</si>
  <si>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</si>
  <si>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</si>
  <si>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</si>
  <si>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</si>
  <si>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</si>
  <si>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</si>
  <si>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</si>
  <si>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</si>
  <si>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</si>
  <si>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</si>
  <si>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</si>
  <si>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</si>
  <si>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</si>
  <si>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</si>
  <si>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</si>
  <si>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</si>
  <si>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</si>
  <si>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</si>
  <si>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</si>
  <si>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</si>
  <si>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</si>
  <si>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</si>
  <si>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</si>
  <si>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</si>
  <si>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</si>
  <si>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</si>
  <si>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</si>
  <si>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</si>
  <si>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</si>
  <si>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</si>
  <si>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</si>
  <si>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</si>
  <si>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</si>
  <si>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</si>
  <si>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</si>
  <si>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</si>
  <si>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</si>
  <si>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</si>
  <si>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</si>
  <si>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</si>
  <si>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</si>
  <si>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</si>
  <si>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</si>
  <si>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</si>
  <si>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</si>
  <si>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</si>
  <si>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</si>
  <si>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</si>
  <si>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</si>
  <si>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</si>
  <si>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</si>
  <si>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</si>
  <si>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</si>
  <si>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</si>
  <si>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</si>
  <si>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</si>
  <si>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</si>
  <si>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</si>
  <si>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</si>
  <si>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</si>
  <si>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</si>
  <si>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</si>
  <si>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</si>
  <si>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</si>
  <si>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</si>
  <si>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</si>
  <si>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</si>
  <si>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</si>
  <si>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</si>
  <si>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</si>
  <si>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</si>
  <si>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</si>
  <si>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</si>
  <si>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</si>
  <si>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</si>
  <si>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</si>
  <si>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</si>
  <si>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</si>
  <si>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</si>
  <si>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</si>
  <si>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</si>
  <si>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</si>
  <si>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</si>
  <si>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</si>
  <si>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</si>
  <si>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</si>
  <si>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</si>
  <si>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</si>
  <si>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</si>
  <si>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</si>
  <si>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</si>
  <si>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</si>
  <si>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</si>
  <si>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</si>
  <si>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</si>
  <si>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</si>
  <si>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</si>
  <si>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</si>
  <si>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</si>
  <si>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</si>
  <si>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</si>
  <si>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</si>
  <si>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</si>
  <si>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</si>
  <si>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</si>
  <si>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</si>
  <si>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</si>
  <si>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</si>
  <si>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</si>
  <si>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</si>
  <si>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</si>
  <si>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</si>
  <si>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</si>
  <si>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</si>
  <si>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</si>
  <si>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</si>
  <si>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</si>
  <si>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</si>
  <si>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</si>
  <si>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</si>
  <si>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</si>
  <si>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</si>
  <si>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</si>
  <si>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</si>
  <si>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</si>
  <si>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</si>
  <si>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</si>
  <si>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</si>
  <si>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</si>
  <si>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</si>
  <si>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</si>
  <si>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</si>
  <si>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</si>
  <si>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</si>
  <si>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</si>
  <si>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</si>
  <si>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</si>
  <si>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</si>
  <si>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</si>
  <si>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</si>
  <si>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</si>
  <si>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</si>
  <si>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</si>
  <si>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</si>
  <si>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</si>
  <si>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</si>
  <si>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</si>
  <si>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</si>
  <si>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</si>
  <si>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</si>
  <si>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</si>
  <si>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</si>
  <si>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</si>
  <si>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</si>
  <si>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</si>
  <si>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</si>
  <si>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</si>
  <si>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</si>
  <si>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</si>
  <si>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</si>
  <si>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</si>
  <si>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</si>
  <si>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</si>
  <si>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</si>
  <si>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</si>
  <si>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</si>
  <si>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</si>
  <si>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</si>
  <si>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</si>
  <si>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</si>
  <si>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</si>
  <si>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</si>
  <si>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</si>
  <si>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</si>
  <si>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</si>
  <si>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</si>
  <si>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</si>
  <si>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</si>
  <si>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</si>
  <si>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</si>
  <si>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</si>
  <si>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</si>
  <si>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</si>
  <si>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</si>
  <si>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</si>
  <si>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</si>
  <si>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</si>
  <si>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</si>
  <si>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</si>
  <si>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</si>
  <si>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</si>
  <si>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</si>
  <si>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</si>
  <si>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</si>
  <si>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</si>
  <si>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</si>
  <si>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</si>
  <si>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</si>
  <si>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</si>
  <si>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</si>
  <si>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</si>
  <si>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</si>
  <si>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</si>
  <si>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</si>
  <si>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</si>
  <si>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</si>
  <si>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</si>
  <si>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</si>
  <si>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</si>
  <si>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</si>
  <si>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</si>
  <si>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</si>
  <si>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</si>
  <si>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</si>
  <si>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</si>
  <si>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</si>
  <si>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</si>
  <si>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</si>
  <si>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</si>
  <si>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</si>
  <si>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</si>
  <si>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</si>
  <si>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</si>
  <si>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</si>
  <si>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</si>
  <si>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</si>
  <si>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</si>
  <si>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</si>
  <si>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</si>
  <si>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</si>
  <si>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</si>
  <si>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</si>
  <si>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</si>
  <si>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</si>
  <si>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</si>
  <si>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</si>
  <si>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</si>
  <si>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</si>
  <si>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</si>
  <si>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</si>
  <si>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</si>
  <si>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</si>
  <si>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</si>
  <si>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</si>
  <si>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</si>
  <si>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</si>
  <si>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</si>
  <si>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</si>
  <si>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</si>
  <si>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</si>
  <si>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</si>
  <si>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</si>
  <si>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</si>
  <si>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</si>
  <si>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</si>
  <si>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</si>
  <si>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</si>
  <si>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</si>
  <si>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</si>
  <si>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</si>
  <si>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</si>
  <si>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</si>
  <si>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</si>
  <si>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</si>
  <si>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</si>
  <si>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</si>
  <si>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</si>
  <si>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</si>
  <si>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</si>
  <si>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</si>
  <si>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</si>
  <si>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</si>
  <si>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</si>
  <si>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</si>
  <si>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</si>
  <si>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</si>
  <si>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</si>
  <si>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</si>
  <si>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</si>
  <si>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</si>
  <si>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</si>
  <si>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</si>
  <si>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</si>
  <si>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</si>
  <si>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</si>
  <si>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</si>
  <si>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</si>
  <si>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</si>
  <si>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</si>
  <si>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</si>
  <si>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</si>
  <si>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</si>
  <si>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</si>
  <si>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</si>
  <si>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</si>
  <si>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</si>
  <si>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</si>
  <si>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</si>
  <si>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</si>
  <si>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</si>
  <si>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</si>
  <si>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</si>
  <si>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</si>
  <si>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</si>
  <si>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</si>
  <si>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</si>
  <si>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</si>
  <si>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</si>
  <si>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</si>
  <si>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</si>
  <si>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</si>
  <si>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</si>
  <si>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</si>
  <si>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</si>
  <si>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</si>
  <si>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</si>
  <si>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</si>
  <si>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</si>
  <si>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</si>
  <si>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</si>
  <si>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</si>
  <si>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</si>
  <si>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</si>
  <si>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</si>
  <si>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</si>
  <si>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</si>
  <si>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</si>
  <si>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</si>
  <si>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</si>
  <si>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</si>
  <si>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</si>
  <si>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</si>
  <si>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</si>
  <si>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</si>
  <si>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</si>
  <si>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</si>
  <si>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</si>
  <si>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</si>
  <si>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</si>
  <si>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</si>
  <si>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</si>
  <si>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</si>
  <si>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</si>
  <si>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</si>
  <si>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</si>
  <si>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</si>
  <si>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</si>
  <si>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</si>
  <si>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</si>
  <si>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</si>
  <si>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</si>
  <si>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</si>
  <si>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</si>
  <si>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</si>
  <si>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</si>
  <si>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</si>
  <si>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</si>
  <si>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</si>
  <si>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</si>
  <si>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</si>
  <si>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</si>
  <si>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</si>
  <si>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</si>
  <si>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</si>
  <si>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</si>
  <si>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</si>
  <si>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</si>
  <si>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</si>
  <si>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</si>
  <si>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</si>
  <si>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</si>
  <si>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</si>
  <si>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</si>
  <si>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</si>
  <si>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</si>
  <si>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</si>
  <si>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</si>
  <si>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</si>
  <si>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</si>
  <si>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</si>
  <si>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</si>
  <si>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</si>
  <si>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</si>
  <si>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</si>
  <si>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</si>
  <si>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</si>
  <si>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</si>
  <si>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</si>
  <si>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</si>
  <si>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</si>
  <si>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</si>
  <si>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</si>
  <si>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</si>
  <si>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</si>
  <si>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</si>
  <si>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</si>
  <si>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</si>
  <si>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</si>
  <si>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</si>
  <si>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</si>
  <si>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</si>
  <si>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</si>
  <si>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</si>
  <si>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</si>
  <si>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</si>
  <si>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</si>
  <si>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</si>
  <si>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</si>
  <si>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</si>
  <si>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</si>
  <si>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</si>
  <si>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</si>
  <si>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</si>
  <si>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</si>
  <si>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</si>
  <si>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</si>
  <si>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</si>
  <si>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</si>
  <si>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</si>
  <si>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</si>
  <si>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</si>
  <si>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</si>
  <si>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</si>
  <si>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</si>
  <si>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</si>
  <si>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</si>
  <si>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</si>
  <si>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</si>
  <si>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</si>
  <si>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</si>
  <si>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</si>
  <si>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</si>
  <si>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</si>
  <si>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</si>
  <si>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</si>
  <si>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</si>
  <si>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</si>
  <si>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</si>
  <si>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</si>
  <si>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</si>
  <si>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</si>
  <si>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</si>
  <si>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</si>
  <si>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</si>
  <si>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</si>
  <si>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</si>
  <si>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</si>
  <si>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</si>
  <si>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</si>
  <si>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</si>
  <si>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</si>
  <si>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</si>
  <si>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</si>
  <si>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</si>
  <si>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</si>
  <si>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</si>
  <si>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</si>
  <si>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</si>
  <si>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</si>
  <si>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</si>
  <si>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</si>
  <si>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</si>
  <si>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</si>
  <si>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</si>
  <si>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</si>
  <si>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</si>
  <si>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</si>
  <si>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</si>
  <si>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</si>
  <si>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</si>
  <si>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</si>
  <si>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</si>
  <si>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</si>
  <si>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</si>
  <si>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</si>
  <si>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</si>
  <si>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</si>
  <si>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</si>
  <si>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</si>
  <si>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</si>
  <si>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</si>
  <si>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</si>
  <si>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</si>
  <si>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</si>
  <si>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</si>
  <si>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</si>
  <si>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</si>
  <si>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</si>
  <si>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</si>
  <si>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</si>
  <si>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</si>
  <si>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</si>
  <si>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</si>
  <si>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</si>
  <si>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</si>
  <si>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</si>
  <si>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</si>
  <si>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</si>
  <si>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</si>
  <si>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</si>
  <si>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</si>
  <si>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</si>
  <si>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</si>
  <si>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</si>
  <si>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</si>
  <si>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</si>
  <si>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</si>
  <si>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</si>
  <si>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</si>
  <si>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</si>
  <si>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</si>
  <si>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</si>
  <si>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</si>
  <si>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</si>
  <si>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</si>
  <si>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</si>
  <si>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</si>
  <si>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</si>
  <si>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</si>
  <si>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</si>
  <si>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</si>
  <si>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</si>
  <si>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</si>
  <si>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</si>
  <si>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</si>
  <si>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</si>
  <si>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</si>
  <si>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</si>
  <si>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</si>
  <si>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</si>
  <si>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</si>
  <si>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</si>
  <si>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</si>
  <si>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</si>
  <si>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</si>
  <si>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</si>
  <si>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</si>
  <si>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</si>
  <si>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</si>
  <si>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</si>
  <si>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</si>
  <si>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</si>
  <si>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</si>
  <si>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</si>
  <si>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</si>
  <si>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</si>
  <si>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</si>
  <si>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</si>
  <si>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</si>
  <si>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</si>
  <si>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</si>
  <si>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</si>
  <si>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</si>
  <si>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</si>
  <si>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</si>
  <si>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</si>
  <si>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</si>
  <si>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</si>
  <si>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</si>
  <si>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</si>
  <si>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</si>
  <si>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</si>
  <si>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</si>
  <si>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</si>
  <si>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</si>
  <si>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</si>
  <si>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</si>
  <si>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</si>
  <si>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</si>
  <si>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</si>
  <si>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</si>
  <si>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</si>
  <si>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</si>
  <si>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</si>
  <si>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</si>
  <si>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</si>
  <si>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</si>
  <si>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</si>
  <si>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</si>
  <si>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</si>
  <si>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</si>
  <si>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</si>
  <si>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</si>
  <si>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</si>
  <si>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</si>
  <si>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</si>
  <si>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</si>
  <si>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</si>
  <si>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</si>
  <si>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</si>
  <si>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</si>
  <si>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</si>
  <si>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</si>
  <si>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</si>
  <si>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</si>
  <si>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</si>
  <si>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</si>
  <si>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</si>
  <si>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</si>
  <si>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</si>
  <si>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</si>
  <si>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</si>
  <si>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</si>
  <si>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</si>
  <si>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</si>
  <si>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</si>
  <si>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</si>
  <si>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</si>
  <si>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</si>
  <si>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</si>
  <si>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</si>
  <si>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</si>
  <si>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</si>
  <si>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</si>
  <si>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</si>
  <si>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</si>
  <si>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</si>
  <si>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</si>
  <si>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</si>
  <si>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</si>
  <si>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</si>
  <si>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</si>
  <si>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</si>
  <si>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</si>
  <si>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</si>
  <si>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</si>
  <si>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</si>
  <si>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</si>
  <si>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</si>
  <si>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</si>
  <si>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</si>
  <si>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</si>
  <si>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</si>
  <si>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</si>
  <si>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</si>
  <si>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</si>
  <si>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</si>
  <si>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</si>
  <si>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</si>
  <si>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</si>
  <si>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</si>
  <si>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</si>
  <si>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</si>
  <si>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</si>
  <si>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</si>
  <si>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</si>
  <si>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</si>
  <si>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</si>
  <si>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</si>
  <si>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</si>
  <si>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</si>
  <si>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</si>
  <si>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</si>
  <si>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</si>
  <si>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</si>
  <si>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</si>
  <si>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</si>
  <si>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</si>
  <si>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</si>
  <si>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</si>
  <si>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</si>
  <si>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</si>
  <si>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</si>
  <si>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</si>
  <si>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</si>
  <si>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</si>
  <si>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</si>
  <si>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</si>
  <si>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</si>
  <si>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</si>
  <si>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</si>
  <si>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</si>
  <si>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</si>
  <si>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</si>
  <si>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</si>
  <si>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</si>
  <si>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</si>
  <si>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</si>
  <si>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</si>
  <si>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</si>
  <si>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</si>
  <si>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</si>
  <si>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</si>
  <si>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</si>
  <si>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</si>
  <si>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</si>
  <si>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</si>
  <si>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</si>
  <si>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</si>
  <si>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</si>
  <si>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</si>
  <si>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</si>
  <si>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</si>
  <si>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</si>
  <si>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</si>
  <si>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</si>
  <si>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</si>
  <si>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</si>
  <si>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</si>
  <si>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</si>
  <si>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</si>
  <si>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</si>
  <si>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</si>
  <si>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</si>
  <si>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</si>
  <si>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</si>
  <si>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</si>
  <si>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</si>
  <si>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</si>
  <si>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</si>
  <si>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</si>
  <si>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</si>
  <si>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</si>
  <si>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</si>
  <si>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</si>
  <si>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</si>
  <si>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</si>
  <si>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</si>
  <si>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</si>
  <si>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</si>
  <si>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</si>
  <si>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</si>
  <si>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</si>
  <si>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</si>
  <si>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</si>
  <si>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</si>
  <si>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</si>
  <si>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</si>
  <si>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</si>
  <si>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</si>
  <si>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</si>
  <si>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</si>
  <si>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</si>
  <si>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</si>
  <si>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</si>
  <si>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</si>
  <si>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</si>
  <si>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</si>
  <si>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</si>
  <si>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</si>
  <si>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</si>
  <si>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</si>
  <si>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</si>
  <si>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</si>
  <si>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</si>
  <si>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</si>
  <si>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</si>
  <si>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</si>
  <si>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</si>
  <si>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</si>
  <si>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</si>
  <si>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</si>
  <si>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</si>
  <si>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</si>
  <si>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</si>
  <si>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</si>
  <si>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</si>
  <si>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</si>
  <si>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</si>
  <si>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</si>
  <si>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</si>
  <si>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</si>
  <si>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</si>
  <si>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</si>
  <si>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</si>
  <si>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</si>
  <si>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</si>
  <si>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</si>
  <si>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</si>
  <si>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</si>
  <si>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</si>
  <si>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</si>
  <si>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</si>
  <si>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</si>
  <si>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</si>
  <si>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</si>
  <si>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</si>
  <si>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</si>
  <si>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</si>
  <si>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</si>
  <si>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</si>
  <si>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</si>
  <si>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</si>
  <si>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</si>
  <si>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</si>
  <si>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</si>
  <si>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</si>
  <si>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</si>
  <si>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</si>
  <si>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</si>
  <si>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</si>
  <si>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</si>
  <si>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</si>
  <si>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</si>
  <si>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</si>
  <si>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</si>
  <si>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</si>
  <si>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</si>
  <si>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</si>
  <si>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</si>
  <si>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</si>
  <si>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</si>
  <si>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</si>
  <si>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</si>
  <si>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</si>
  <si>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</si>
  <si>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</si>
  <si>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</si>
  <si>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</si>
  <si>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</si>
  <si>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</si>
  <si>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</si>
  <si>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</si>
  <si>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</si>
  <si>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</si>
  <si>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</si>
  <si>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</si>
  <si>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</si>
  <si>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</si>
  <si>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</si>
  <si>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</si>
  <si>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</si>
  <si>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</si>
  <si>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</si>
  <si>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</si>
  <si>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</si>
  <si>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</si>
  <si>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</si>
  <si>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</si>
  <si>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</si>
  <si>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</si>
  <si>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</si>
  <si>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</si>
  <si>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</si>
  <si>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</si>
  <si>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</si>
  <si>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</si>
  <si>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</si>
  <si>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</si>
  <si>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</si>
  <si>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</si>
  <si>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</si>
  <si>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</si>
  <si>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</si>
  <si>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</si>
  <si>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</si>
  <si>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</si>
  <si>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</si>
  <si>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</si>
  <si>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</si>
  <si>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</si>
  <si>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</si>
  <si>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</si>
  <si>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</si>
  <si>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</si>
  <si>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</si>
  <si>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</si>
  <si>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</si>
  <si>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</si>
  <si>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</si>
  <si>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</si>
  <si>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</si>
  <si>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</si>
  <si>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</si>
  <si>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</si>
  <si>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</si>
  <si>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</si>
  <si>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</si>
  <si>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</si>
  <si>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</si>
  <si>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</si>
  <si>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</si>
  <si>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</si>
  <si>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</si>
  <si>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</si>
  <si>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</si>
  <si>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</si>
  <si>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</si>
  <si>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</si>
  <si>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</si>
  <si>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</si>
  <si>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</si>
  <si>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</si>
  <si>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</si>
  <si>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</si>
  <si>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</si>
  <si>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</si>
  <si>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</si>
  <si>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</si>
  <si>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</si>
  <si>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</si>
  <si>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</si>
  <si>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</si>
  <si>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</si>
  <si>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</si>
  <si>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</si>
  <si>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</si>
  <si>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</si>
  <si>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</si>
  <si>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</si>
  <si>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</si>
  <si>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</si>
  <si>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</si>
  <si>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</si>
  <si>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</si>
  <si>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</si>
  <si>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</si>
  <si>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</si>
  <si>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</si>
  <si>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</si>
  <si>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</si>
  <si>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</si>
  <si>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</si>
  <si>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</si>
  <si>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</si>
  <si>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</si>
  <si>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</si>
  <si>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</si>
  <si>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</si>
  <si>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</si>
  <si>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</si>
  <si>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</si>
  <si>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</si>
  <si>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</si>
  <si>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</si>
  <si>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</si>
  <si>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</si>
  <si>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</si>
  <si>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</si>
  <si>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</si>
  <si>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</si>
  <si>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</si>
  <si>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</si>
  <si>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</si>
  <si>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</si>
  <si>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</si>
  <si>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</si>
  <si>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</si>
  <si>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</si>
  <si>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</si>
  <si>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</si>
  <si>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</si>
  <si>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</si>
  <si>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</si>
  <si>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</si>
  <si>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</si>
  <si>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</si>
  <si>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</si>
  <si>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</si>
  <si>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</si>
  <si>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</si>
  <si>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</si>
  <si>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</si>
  <si>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</si>
  <si>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</si>
  <si>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</si>
  <si>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</si>
  <si>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</si>
  <si>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</si>
  <si>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</si>
  <si>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</si>
  <si>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</si>
  <si>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</si>
  <si>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</si>
  <si>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</si>
  <si>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</si>
  <si>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</si>
  <si>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</si>
  <si>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</si>
  <si>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</si>
  <si>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</si>
  <si>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</si>
  <si>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</si>
  <si>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</si>
  <si>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</si>
  <si>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</si>
  <si>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</si>
  <si>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</si>
  <si>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</si>
  <si>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</si>
  <si>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</si>
  <si>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</si>
  <si>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</si>
  <si>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</si>
  <si>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</si>
  <si>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</si>
  <si>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</si>
  <si>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</si>
  <si>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</si>
  <si>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</si>
  <si>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</si>
  <si>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</si>
  <si>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</si>
  <si>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</si>
  <si>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</si>
  <si>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</si>
  <si>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</si>
  <si>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</si>
  <si>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</si>
  <si>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</si>
  <si>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</si>
  <si>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</si>
  <si>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</si>
  <si>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</si>
  <si>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</si>
  <si>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</si>
  <si>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</si>
  <si>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</si>
  <si>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</si>
  <si>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</si>
  <si>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</si>
  <si>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</si>
  <si>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</si>
  <si>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</si>
  <si>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</si>
  <si>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</si>
  <si>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</si>
  <si>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</si>
  <si>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</si>
  <si>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</si>
  <si>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</si>
  <si>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</si>
  <si>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</si>
  <si>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</si>
  <si>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</si>
  <si>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</si>
  <si>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</si>
  <si>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</si>
  <si>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</si>
  <si>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</si>
  <si>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</si>
  <si>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</si>
  <si>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</si>
  <si>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</si>
  <si>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</si>
  <si>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</si>
  <si>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</si>
  <si>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</si>
  <si>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</si>
  <si>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</si>
  <si>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</si>
  <si>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</si>
  <si>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</si>
  <si>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</si>
  <si>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</si>
  <si>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</si>
  <si>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</si>
  <si>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</si>
  <si>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</si>
  <si>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</si>
  <si>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</si>
  <si>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</si>
  <si>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</si>
  <si>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</si>
  <si>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</si>
  <si>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</si>
  <si>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</si>
  <si>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</si>
  <si>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</si>
  <si>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</si>
  <si>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</si>
  <si>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</si>
  <si>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</si>
  <si>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</si>
  <si>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</si>
  <si>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</si>
  <si>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</si>
  <si>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</si>
  <si>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</si>
  <si>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</si>
  <si>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</si>
  <si>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</si>
  <si>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</si>
  <si>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</si>
  <si>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</si>
  <si>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</si>
  <si>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</si>
  <si>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</si>
  <si>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</si>
  <si>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</si>
  <si>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</si>
  <si>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</si>
  <si>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</si>
  <si>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</si>
  <si>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</si>
  <si>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</si>
  <si>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</si>
  <si>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</si>
  <si>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</si>
  <si>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</si>
  <si>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</si>
  <si>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</si>
  <si>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</si>
  <si>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</si>
  <si>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</si>
  <si>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</si>
  <si>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</si>
  <si>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</si>
  <si>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</si>
  <si>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</si>
  <si>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</si>
  <si>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</si>
  <si>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</si>
  <si>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</si>
  <si>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</si>
  <si>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</si>
  <si>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</si>
  <si>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</si>
  <si>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</si>
  <si>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</si>
  <si>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</si>
  <si>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</si>
  <si>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</si>
  <si>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</si>
  <si>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</si>
  <si>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</si>
  <si>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</si>
  <si>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</si>
  <si>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</si>
  <si>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</si>
  <si>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</si>
  <si>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</si>
  <si>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</si>
  <si>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</si>
  <si>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</si>
  <si>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</si>
  <si>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</si>
  <si>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</si>
  <si>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</si>
  <si>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</si>
  <si>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</si>
  <si>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</si>
  <si>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</si>
  <si>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</si>
  <si>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</si>
  <si>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</si>
  <si>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</si>
  <si>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</si>
  <si>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</si>
  <si>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</si>
  <si>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</si>
  <si>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</si>
  <si>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</si>
  <si>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</si>
  <si>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</si>
  <si>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</si>
  <si>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</si>
  <si>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</si>
  <si>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</si>
  <si>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</si>
  <si>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</si>
  <si>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</si>
  <si>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</si>
  <si>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</si>
  <si>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</si>
  <si>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</si>
  <si>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</si>
  <si>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</si>
  <si>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</si>
  <si>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</si>
  <si>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</si>
  <si>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</si>
  <si>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</si>
  <si>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</si>
  <si>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</si>
  <si>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</si>
  <si>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</si>
  <si>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</si>
  <si>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</si>
  <si>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</si>
  <si>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</si>
  <si>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</si>
  <si>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</si>
  <si>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</si>
  <si>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</si>
  <si>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</si>
  <si>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</si>
  <si>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</si>
  <si>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</si>
  <si>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</si>
  <si>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</si>
  <si>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</si>
  <si>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</si>
  <si>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</si>
  <si>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</si>
  <si>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</si>
  <si>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</si>
  <si>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</si>
  <si>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</si>
  <si>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</si>
  <si>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</si>
  <si>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</si>
  <si>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</si>
  <si>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</si>
  <si>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</si>
  <si>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</si>
  <si>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</si>
  <si>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</si>
  <si>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</si>
  <si>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</si>
  <si>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</si>
  <si>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</si>
  <si>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</si>
  <si>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</si>
  <si>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</si>
  <si>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</si>
  <si>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</si>
  <si>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</si>
  <si>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</si>
  <si>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</si>
  <si>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</si>
  <si>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</si>
  <si>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</si>
  <si>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</si>
  <si>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</si>
  <si>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</si>
  <si>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</si>
  <si>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</si>
  <si>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</si>
  <si>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</si>
  <si>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</si>
  <si>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</si>
  <si>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</si>
  <si>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</si>
  <si>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</si>
  <si>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</si>
  <si>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</si>
  <si>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</si>
  <si>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</si>
  <si>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</si>
  <si>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</si>
  <si>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</si>
  <si>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</si>
  <si>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</si>
  <si>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</si>
  <si>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</si>
  <si>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</si>
  <si>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</si>
  <si>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</si>
  <si>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</si>
  <si>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</si>
  <si>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</si>
  <si>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</si>
  <si>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</si>
  <si>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</si>
  <si>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</si>
  <si>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</si>
  <si>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</si>
  <si>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</si>
  <si>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</si>
  <si>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</si>
  <si>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</si>
  <si>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</si>
  <si>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</si>
  <si>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</si>
  <si>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</si>
  <si>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</si>
  <si>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</si>
  <si>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</si>
  <si>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</si>
  <si>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</si>
  <si>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</si>
  <si>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</si>
  <si>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</si>
  <si>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</si>
  <si>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</si>
  <si>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</si>
  <si>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</si>
  <si>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</si>
  <si>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</si>
  <si>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</si>
  <si>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</si>
  <si>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</si>
  <si>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</si>
  <si>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</si>
  <si>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</si>
  <si>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</si>
  <si>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</si>
  <si>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</si>
  <si>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</si>
  <si>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</si>
  <si>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</si>
  <si>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</si>
  <si>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</si>
  <si>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</si>
  <si>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</si>
  <si>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</si>
  <si>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</si>
  <si>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</si>
  <si>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</si>
  <si>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</si>
  <si>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</si>
  <si>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</si>
  <si>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</si>
  <si>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</si>
  <si>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</si>
  <si>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</si>
  <si>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</si>
  <si>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</si>
  <si>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</si>
  <si>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</si>
  <si>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</si>
  <si>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</si>
  <si>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</si>
  <si>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</si>
  <si>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</si>
  <si>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</si>
  <si>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</si>
  <si>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</si>
  <si>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</si>
  <si>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</si>
  <si>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</si>
  <si>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</si>
  <si>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</si>
  <si>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</si>
  <si>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</si>
  <si>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</si>
  <si>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</si>
  <si>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</si>
  <si>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</si>
  <si>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</si>
  <si>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</si>
  <si>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</si>
  <si>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</si>
  <si>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</si>
  <si>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</si>
  <si>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</si>
  <si>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</si>
  <si>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</si>
  <si>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</si>
  <si>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</si>
  <si>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</si>
  <si>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</si>
  <si>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</si>
  <si>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</si>
  <si>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</si>
  <si>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</si>
  <si>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</si>
  <si>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</si>
  <si>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</si>
  <si>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</si>
  <si>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</si>
  <si>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</si>
  <si>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</si>
  <si>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</si>
  <si>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</si>
  <si>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</si>
  <si>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</si>
  <si>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</si>
  <si>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</si>
  <si>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</si>
  <si>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</si>
  <si>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</si>
  <si>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</si>
  <si>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</si>
  <si>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</si>
  <si>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</si>
  <si>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</si>
  <si>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</si>
  <si>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</si>
  <si>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</si>
  <si>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</si>
  <si>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</si>
  <si>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</si>
  <si>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</si>
  <si>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</si>
  <si>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</si>
  <si>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</si>
  <si>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</si>
  <si>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</si>
  <si>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</si>
  <si>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</si>
  <si>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</si>
  <si>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</si>
  <si>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</si>
  <si>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</si>
  <si>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</si>
  <si>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</si>
  <si>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</si>
  <si>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</si>
  <si>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</si>
  <si>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</si>
  <si>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</si>
  <si>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</si>
  <si>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</si>
  <si>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</si>
  <si>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</si>
  <si>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</si>
  <si>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</si>
  <si>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</si>
  <si>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</si>
  <si>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</si>
  <si>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</si>
  <si>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</si>
  <si>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</si>
  <si>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</si>
  <si>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</si>
  <si>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</si>
  <si>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</si>
  <si>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</si>
  <si>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</si>
  <si>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</si>
  <si>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</si>
  <si>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</si>
  <si>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</si>
  <si>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</si>
  <si>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</si>
  <si>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</si>
  <si>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</si>
  <si>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</si>
  <si>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</si>
  <si>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</si>
  <si>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</si>
  <si>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</si>
  <si>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</si>
  <si>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</si>
  <si>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</si>
  <si>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</si>
  <si>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</si>
  <si>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</si>
  <si>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</si>
  <si>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</si>
  <si>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</si>
  <si>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</si>
  <si>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</si>
  <si>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</si>
  <si>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</si>
  <si>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</si>
  <si>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</si>
  <si>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</si>
  <si>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</si>
  <si>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</si>
  <si>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</si>
  <si>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</si>
  <si>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</si>
  <si>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</si>
  <si>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</si>
  <si>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</si>
  <si>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</si>
  <si>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</si>
  <si>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</si>
  <si>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</si>
  <si>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</si>
  <si>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</si>
  <si>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</si>
  <si>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</si>
  <si>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</si>
  <si>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</si>
  <si>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</si>
  <si>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</si>
  <si>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</si>
  <si>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</si>
  <si>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</si>
  <si>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</si>
  <si>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</si>
  <si>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</si>
  <si>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</si>
  <si>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</si>
  <si>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</si>
  <si>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</si>
  <si>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</si>
  <si>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</si>
  <si>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</si>
  <si>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</si>
  <si>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</si>
  <si>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</si>
  <si>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</si>
  <si>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</si>
  <si>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</si>
  <si>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</si>
  <si>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</si>
  <si>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</si>
  <si>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</si>
  <si>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</si>
  <si>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</si>
  <si>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</si>
  <si>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</si>
  <si>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</si>
  <si>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</si>
  <si>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</si>
  <si>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</si>
  <si>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</si>
  <si>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</si>
  <si>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</si>
  <si>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</si>
  <si>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</si>
  <si>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</si>
  <si>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</si>
  <si>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</si>
  <si>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</si>
  <si>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</si>
  <si>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</si>
  <si>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</si>
  <si>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</si>
  <si>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</si>
  <si>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</si>
  <si>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</si>
  <si>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</si>
  <si>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</si>
  <si>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</si>
  <si>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</si>
  <si>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</si>
  <si>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</si>
  <si>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</si>
  <si>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</si>
  <si>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</si>
  <si>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</si>
  <si>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</si>
  <si>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</si>
  <si>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</si>
  <si>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</si>
  <si>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</si>
  <si>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</si>
  <si>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</si>
  <si>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</si>
  <si>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</si>
  <si>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</si>
  <si>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</si>
  <si>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</si>
  <si>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</si>
  <si>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</si>
  <si>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</si>
  <si>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</si>
  <si>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</si>
  <si>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</si>
  <si>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</si>
  <si>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</si>
  <si>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</si>
  <si>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</si>
  <si>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</si>
  <si>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</si>
  <si>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</si>
  <si>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</si>
  <si>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</si>
  <si>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</si>
  <si>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</si>
  <si>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</si>
  <si>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</si>
  <si>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</si>
  <si>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</si>
  <si>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</si>
  <si>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</si>
  <si>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</si>
  <si>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</si>
  <si>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</si>
  <si>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</si>
  <si>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</si>
  <si>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</si>
  <si>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</si>
  <si>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</si>
  <si>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</si>
  <si>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</si>
  <si>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</si>
  <si>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</si>
  <si>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</si>
  <si>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</si>
  <si>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</si>
  <si>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</si>
  <si>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</si>
  <si>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</si>
  <si>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</si>
  <si>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</si>
  <si>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</si>
  <si>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</si>
  <si>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</si>
  <si>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</si>
  <si>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</si>
  <si>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</si>
  <si>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</si>
  <si>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</si>
  <si>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</si>
  <si>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</si>
  <si>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</si>
  <si>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</si>
  <si>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</si>
  <si>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</si>
  <si>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</si>
  <si>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</si>
  <si>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</si>
  <si>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</si>
  <si>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</si>
  <si>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</si>
  <si>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</si>
  <si>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</si>
  <si>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</si>
  <si>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</si>
  <si>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</si>
  <si>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</si>
  <si>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</si>
  <si>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</si>
  <si>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</si>
  <si>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</si>
  <si>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</si>
  <si>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</si>
  <si>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</si>
  <si>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</si>
  <si>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</si>
  <si>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</si>
  <si>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</si>
  <si>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</si>
  <si>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</si>
  <si>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</si>
  <si>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</si>
  <si>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</si>
  <si>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</si>
  <si>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</si>
  <si>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</si>
  <si>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</si>
  <si>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</si>
  <si>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</si>
  <si>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</si>
  <si>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</si>
  <si>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</si>
  <si>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</si>
  <si>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</si>
  <si>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</si>
  <si>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</si>
  <si>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</si>
  <si>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</si>
  <si>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</si>
  <si>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</si>
  <si>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</si>
  <si>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</si>
  <si>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</si>
  <si>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</si>
  <si>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</si>
  <si>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</si>
  <si>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</si>
  <si>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</si>
  <si>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</si>
  <si>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</si>
  <si>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</si>
  <si>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</si>
  <si>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</si>
  <si>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</si>
  <si>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</si>
  <si>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</si>
  <si>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</si>
  <si>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</si>
  <si>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</si>
  <si>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</si>
  <si>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</si>
  <si>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</si>
  <si>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</si>
  <si>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</si>
  <si>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</si>
  <si>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</si>
  <si>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</si>
  <si>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</si>
  <si>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</si>
  <si>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</si>
  <si>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</si>
  <si>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</si>
  <si>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</si>
  <si>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</si>
  <si>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</si>
  <si>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</si>
  <si>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</si>
  <si>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</si>
  <si>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</si>
  <si>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</si>
  <si>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</si>
  <si>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</si>
  <si>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</si>
  <si>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</si>
  <si>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</si>
  <si>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</si>
  <si>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</si>
  <si>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</si>
  <si>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</si>
  <si>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</si>
  <si>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</si>
  <si>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</si>
  <si>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</si>
  <si>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</si>
  <si>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</si>
  <si>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</si>
  <si>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</si>
  <si>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</si>
  <si>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</si>
  <si>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</si>
  <si>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</si>
  <si>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</si>
  <si>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</si>
  <si>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</si>
  <si>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</si>
  <si>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</si>
  <si>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</si>
  <si>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</si>
  <si>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</si>
  <si>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</si>
  <si>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</si>
  <si>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</si>
  <si>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</si>
  <si>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</si>
  <si>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</si>
  <si>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</si>
  <si>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</si>
  <si>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</si>
  <si>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</si>
  <si>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</si>
  <si>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</si>
  <si>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</si>
  <si>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</si>
  <si>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</si>
  <si>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</si>
  <si>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</si>
  <si>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</si>
  <si>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</si>
  <si>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</si>
  <si>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</si>
  <si>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</si>
  <si>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</si>
  <si>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</si>
  <si>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</si>
  <si>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</si>
  <si>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</si>
  <si>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</si>
  <si>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</si>
  <si>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</si>
  <si>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</si>
  <si>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</si>
  <si>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</si>
  <si>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</si>
  <si>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</si>
  <si>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</si>
  <si>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</si>
  <si>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</si>
  <si>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</si>
  <si>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</si>
  <si>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</si>
  <si>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</si>
  <si>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</si>
  <si>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</si>
  <si>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</si>
  <si>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</si>
  <si>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</si>
  <si>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</si>
  <si>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</si>
  <si>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</si>
  <si>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</si>
  <si>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</si>
  <si>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</si>
  <si>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</si>
  <si>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</si>
  <si>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</si>
  <si>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</si>
  <si>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</si>
  <si>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</si>
  <si>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</si>
  <si>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</si>
  <si>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</si>
  <si>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</si>
  <si>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</si>
  <si>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</si>
  <si>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</si>
  <si>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</si>
  <si>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</si>
  <si>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</si>
  <si>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</si>
  <si>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</si>
  <si>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</si>
  <si>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</si>
  <si>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</si>
  <si>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</si>
  <si>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</si>
  <si>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</si>
  <si>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</si>
  <si>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</si>
  <si>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</si>
  <si>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</si>
  <si>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</si>
  <si>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</si>
  <si>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</si>
  <si>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</si>
  <si>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</si>
  <si>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</si>
  <si>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</si>
  <si>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</si>
  <si>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</si>
  <si>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</si>
  <si>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</si>
  <si>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</si>
  <si>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</si>
  <si>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</si>
  <si>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</si>
  <si>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</si>
  <si>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</si>
  <si>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</si>
  <si>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</si>
  <si>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</si>
  <si>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</si>
  <si>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</si>
  <si>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</si>
  <si>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</si>
  <si>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</si>
  <si>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</si>
  <si>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</si>
  <si>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</si>
  <si>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</si>
  <si>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</si>
  <si>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</si>
  <si>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</si>
  <si>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</si>
  <si>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</si>
  <si>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</si>
  <si>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</si>
  <si>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</si>
  <si>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</si>
  <si>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</si>
  <si>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</si>
  <si>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</si>
  <si>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</si>
  <si>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</si>
  <si>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</si>
  <si>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</si>
  <si>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</si>
  <si>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</si>
  <si>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</si>
  <si>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</si>
  <si>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</si>
  <si>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</si>
  <si>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</si>
  <si>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</si>
  <si>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</si>
  <si>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</si>
  <si>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</si>
  <si>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</si>
  <si>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</si>
  <si>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</si>
  <si>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</si>
  <si>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</si>
  <si>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</si>
  <si>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</si>
  <si>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</si>
  <si>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</si>
  <si>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</si>
  <si>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</si>
  <si>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</si>
  <si>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</si>
  <si>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</si>
  <si>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</si>
  <si>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</si>
  <si>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</si>
  <si>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</si>
  <si>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</si>
  <si>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</si>
  <si>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</si>
  <si>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</si>
  <si>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</si>
  <si>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</si>
  <si>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</si>
  <si>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</si>
  <si>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</si>
  <si>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</si>
  <si>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</si>
  <si>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</si>
  <si>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</si>
  <si>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</si>
  <si>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</si>
  <si>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</si>
  <si>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</si>
  <si>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</si>
  <si>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</si>
  <si>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</si>
  <si>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</si>
  <si>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</si>
  <si>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</si>
  <si>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</si>
  <si>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</si>
  <si>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</si>
  <si>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</si>
  <si>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</si>
  <si>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</si>
  <si>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</si>
  <si>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</si>
  <si>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</si>
  <si>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</si>
  <si>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</si>
  <si>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</si>
  <si>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</si>
  <si>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</si>
  <si>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</si>
  <si>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</si>
  <si>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</si>
  <si>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</si>
  <si>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</si>
  <si>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</si>
  <si>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</si>
  <si>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</si>
  <si>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</si>
  <si>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</si>
  <si>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</si>
  <si>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</si>
  <si>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</si>
  <si>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</si>
  <si>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</si>
  <si>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</si>
  <si>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</si>
  <si>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</si>
  <si>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</si>
  <si>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</si>
  <si>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</si>
  <si>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</si>
  <si>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</si>
  <si>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</si>
  <si>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</si>
  <si>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</si>
  <si>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</si>
  <si>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</si>
  <si>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</si>
  <si>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</si>
  <si>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</si>
  <si>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</si>
  <si>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</si>
  <si>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</si>
  <si>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</si>
  <si>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</si>
  <si>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</si>
  <si>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</si>
  <si>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</si>
  <si>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</si>
  <si>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</si>
  <si>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</si>
  <si>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</si>
  <si>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</si>
  <si>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</si>
  <si>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</si>
  <si>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</si>
  <si>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</si>
  <si>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</si>
  <si>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</si>
  <si>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</si>
  <si>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</si>
  <si>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</si>
  <si>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</si>
  <si>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</si>
  <si>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</si>
  <si>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</si>
  <si>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</si>
  <si>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</si>
  <si>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</si>
  <si>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</si>
  <si>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</si>
  <si>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</si>
  <si>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</si>
  <si>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</si>
  <si>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</si>
  <si>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</si>
  <si>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</si>
  <si>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</si>
  <si>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</si>
  <si>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</si>
  <si>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</si>
  <si>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</si>
  <si>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</si>
  <si>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</si>
  <si>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</si>
  <si>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</si>
  <si>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</si>
  <si>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</si>
  <si>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</si>
  <si>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</si>
  <si>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</si>
  <si>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</si>
  <si>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</si>
  <si>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</si>
  <si>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</si>
  <si>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</si>
  <si>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</si>
  <si>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</si>
  <si>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</si>
  <si>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</si>
  <si>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</si>
  <si>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</si>
  <si>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</si>
  <si>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</si>
  <si>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</si>
  <si>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</si>
  <si>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</si>
  <si>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</si>
  <si>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</si>
  <si>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</si>
  <si>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</si>
  <si>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</si>
  <si>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</si>
  <si>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</si>
  <si>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</si>
  <si>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</si>
  <si>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</si>
  <si>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</si>
  <si>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</si>
  <si>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</si>
  <si>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</si>
  <si>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</si>
  <si>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</si>
  <si>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</si>
  <si>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</si>
  <si>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</si>
  <si>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</si>
  <si>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</si>
  <si>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</si>
  <si>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</si>
  <si>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</si>
  <si>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</si>
  <si>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</si>
  <si>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</si>
  <si>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</si>
  <si>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</si>
  <si>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</si>
  <si>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</si>
  <si>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</si>
  <si>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</si>
  <si>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</si>
  <si>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</si>
  <si>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</si>
  <si>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</si>
  <si>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</si>
  <si>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</si>
  <si>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</si>
  <si>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</si>
  <si>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</si>
  <si>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</si>
  <si>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</si>
  <si>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</si>
  <si>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</si>
  <si>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</si>
  <si>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</si>
  <si>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</si>
  <si>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</si>
  <si>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</si>
  <si>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</si>
  <si>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</si>
  <si>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</si>
  <si>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</si>
  <si>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</si>
  <si>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</si>
  <si>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</si>
  <si>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</si>
  <si>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</si>
  <si>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</si>
  <si>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</si>
  <si>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</si>
  <si>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</si>
  <si>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</si>
  <si>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</si>
  <si>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</si>
  <si>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</si>
  <si>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</si>
  <si>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</si>
  <si>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</si>
  <si>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</si>
  <si>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</si>
  <si>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</si>
  <si>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</si>
  <si>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</si>
  <si>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</si>
  <si>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</si>
  <si>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</si>
  <si>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</si>
  <si>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</si>
  <si>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</si>
  <si>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</si>
  <si>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</si>
  <si>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</si>
  <si>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</si>
  <si>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</si>
  <si>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</si>
  <si>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</si>
  <si>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</si>
  <si>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</si>
  <si>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</si>
  <si>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</si>
  <si>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</si>
  <si>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</si>
  <si>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</si>
  <si>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</si>
  <si>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</si>
  <si>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</si>
  <si>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</si>
  <si>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</si>
  <si>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</si>
  <si>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</si>
  <si>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</si>
  <si>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</si>
  <si>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</si>
  <si>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</si>
  <si>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</si>
  <si>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</si>
  <si>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</si>
  <si>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</si>
  <si>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</si>
  <si>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</si>
  <si>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</si>
  <si>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</si>
  <si>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</si>
  <si>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</si>
  <si>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</si>
  <si>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</si>
  <si>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</si>
  <si>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</si>
  <si>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</si>
  <si>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</si>
  <si>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</si>
  <si>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</si>
  <si>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</si>
  <si>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</si>
  <si>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</si>
  <si>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</si>
  <si>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</si>
  <si>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</si>
  <si>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</si>
  <si>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</si>
  <si>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</si>
  <si>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</si>
  <si>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</si>
  <si>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</si>
  <si>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</si>
  <si>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</si>
  <si>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</si>
  <si>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</si>
  <si>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</si>
  <si>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</si>
  <si>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</si>
  <si>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</si>
  <si>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</si>
  <si>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</si>
  <si>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</si>
  <si>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</si>
  <si>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</si>
  <si>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</si>
  <si>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</si>
  <si>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</si>
  <si>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</si>
  <si>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</si>
  <si>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</si>
  <si>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</si>
  <si>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</si>
  <si>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</si>
  <si>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</si>
  <si>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</si>
  <si>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</si>
  <si>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</si>
  <si>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</si>
  <si>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</si>
  <si>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</si>
  <si>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</si>
  <si>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</si>
  <si>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</si>
  <si>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</si>
  <si>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</si>
  <si>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</si>
  <si>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</si>
  <si>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</si>
  <si>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</si>
  <si>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</si>
  <si>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</si>
  <si>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</si>
  <si>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</si>
  <si>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</si>
  <si>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</si>
  <si>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</si>
  <si>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</si>
  <si>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</si>
  <si>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</si>
  <si>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</si>
  <si>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</si>
  <si>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</si>
  <si>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</si>
  <si>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</si>
  <si>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</si>
  <si>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</si>
  <si>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</si>
  <si>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</si>
  <si>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</si>
  <si>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</si>
  <si>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</si>
  <si>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</si>
  <si>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</si>
  <si>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</si>
  <si>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</si>
  <si>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</si>
  <si>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</si>
  <si>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</si>
  <si>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</si>
  <si>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</si>
  <si>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</si>
  <si>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</si>
  <si>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</si>
  <si>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</si>
  <si>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</si>
  <si>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</si>
  <si>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</si>
  <si>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</si>
  <si>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</si>
  <si>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</si>
  <si>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</si>
  <si>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</si>
  <si>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</si>
  <si>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</si>
  <si>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</si>
  <si>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</si>
  <si>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</si>
  <si>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</si>
  <si>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</si>
  <si>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</si>
  <si>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</si>
  <si>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</si>
  <si>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</si>
  <si>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</si>
  <si>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</si>
  <si>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</si>
  <si>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</si>
  <si>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</si>
  <si>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</si>
  <si>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</si>
  <si>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</si>
  <si>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</si>
  <si>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</si>
  <si>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</si>
  <si>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</si>
  <si>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</si>
  <si>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</si>
  <si>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</si>
  <si>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</si>
  <si>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</si>
  <si>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</si>
  <si>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</si>
  <si>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</si>
  <si>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</si>
  <si>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</si>
  <si>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</si>
  <si>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</si>
  <si>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</si>
  <si>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</si>
  <si>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</si>
  <si>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</si>
  <si>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</si>
  <si>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</si>
  <si>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</si>
  <si>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</si>
  <si>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</si>
  <si>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</si>
  <si>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</si>
  <si>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</si>
  <si>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</si>
  <si>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</si>
  <si>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</si>
  <si>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</si>
  <si>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</si>
  <si>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</si>
  <si>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</si>
  <si>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</si>
  <si>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</si>
  <si>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</si>
  <si>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</si>
  <si>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</si>
  <si>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</si>
  <si>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</si>
  <si>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</si>
  <si>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</si>
  <si>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</si>
  <si>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</si>
  <si>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</si>
  <si>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</si>
  <si>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</si>
  <si>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</si>
  <si>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</si>
  <si>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</si>
  <si>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</si>
  <si>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</si>
  <si>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</si>
  <si>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</si>
  <si>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</si>
  <si>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</si>
  <si>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</si>
  <si>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</si>
  <si>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</si>
  <si>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</si>
  <si>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</si>
  <si>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</si>
  <si>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</si>
  <si>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</si>
  <si>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</si>
  <si>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</si>
  <si>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</si>
  <si>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</si>
  <si>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</si>
  <si>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</si>
  <si>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</si>
  <si>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</si>
  <si>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</si>
  <si>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</si>
  <si>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</si>
  <si>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</si>
  <si>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</si>
  <si>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</si>
  <si>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</si>
  <si>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</si>
  <si>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</si>
  <si>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</si>
  <si>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</si>
  <si>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</si>
  <si>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</si>
  <si>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</si>
  <si>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</si>
  <si>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</si>
  <si>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</si>
  <si>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</si>
  <si>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</si>
  <si>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</si>
  <si>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</si>
  <si>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</si>
  <si>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</si>
  <si>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</si>
  <si>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</si>
  <si>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</si>
  <si>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</si>
  <si>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</si>
  <si>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</si>
  <si>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</si>
  <si>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</si>
  <si>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</si>
  <si>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</si>
  <si>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</si>
  <si>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</si>
  <si>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</si>
  <si>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</si>
  <si>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</si>
  <si>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</si>
  <si>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</si>
  <si>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</si>
  <si>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</si>
  <si>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</si>
  <si>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</si>
  <si>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</si>
  <si>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</si>
  <si>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</si>
  <si>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</si>
  <si>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</si>
  <si>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</si>
  <si>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</si>
  <si>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</si>
  <si>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</si>
  <si>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</si>
  <si>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</si>
  <si>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</si>
  <si>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</si>
  <si>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</si>
  <si>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</si>
  <si>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</si>
  <si>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</si>
  <si>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</si>
  <si>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</si>
  <si>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</si>
  <si>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</si>
  <si>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</si>
  <si>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</si>
  <si>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</si>
  <si>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</si>
  <si>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</si>
  <si>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</si>
  <si>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</si>
  <si>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</si>
  <si>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</si>
  <si>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</si>
  <si>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</si>
  <si>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</si>
  <si>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</si>
  <si>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</si>
  <si>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</si>
  <si>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</si>
  <si>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</si>
  <si>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</si>
  <si>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</si>
  <si>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</si>
  <si>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</si>
  <si>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</si>
  <si>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</si>
  <si>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</si>
  <si>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</si>
  <si>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</si>
  <si>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</si>
  <si>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</si>
  <si>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</si>
  <si>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</si>
  <si>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</si>
  <si>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</si>
  <si>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</si>
  <si>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</si>
  <si>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</si>
  <si>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</si>
  <si>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</si>
  <si>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</si>
  <si>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</si>
  <si>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</si>
  <si>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</si>
  <si>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</si>
  <si>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</si>
  <si>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</si>
  <si>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</si>
  <si>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</si>
  <si>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</si>
  <si>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</si>
  <si>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</si>
  <si>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</si>
  <si>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</si>
  <si>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</si>
  <si>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</si>
  <si>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</si>
  <si>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</si>
  <si>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</si>
  <si>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</si>
  <si>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</si>
  <si>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</si>
  <si>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</si>
  <si>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</si>
  <si>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</si>
  <si>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</si>
  <si>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</si>
  <si>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</si>
  <si>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</si>
  <si>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</si>
  <si>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</si>
  <si>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</si>
  <si>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</si>
  <si>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</si>
  <si>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</si>
  <si>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</si>
  <si>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</si>
  <si>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</si>
  <si>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</si>
  <si>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</si>
  <si>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</si>
  <si>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</si>
  <si>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</si>
  <si>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</si>
  <si>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</si>
  <si>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</si>
  <si>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</si>
  <si>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</si>
  <si>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</si>
  <si>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</si>
  <si>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</si>
  <si>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</si>
  <si>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</si>
  <si>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</si>
  <si>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</si>
  <si>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</si>
  <si>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</si>
  <si>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</si>
  <si>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</si>
  <si>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</si>
  <si>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</si>
  <si>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</si>
  <si>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</si>
  <si>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</si>
  <si>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</si>
  <si>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</si>
  <si>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</si>
  <si>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</si>
  <si>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</si>
  <si>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</si>
  <si>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</si>
  <si>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</si>
  <si>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</si>
  <si>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</si>
  <si>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</si>
  <si>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</si>
  <si>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</si>
  <si>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</si>
  <si>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</si>
  <si>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</si>
  <si>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</si>
  <si>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</si>
  <si>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</si>
  <si>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</si>
  <si>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</si>
  <si>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</si>
  <si>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</si>
  <si>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</si>
  <si>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</si>
  <si>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</si>
  <si>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</si>
  <si>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</si>
  <si>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</si>
  <si>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</si>
  <si>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</si>
  <si>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</si>
  <si>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</si>
  <si>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</si>
  <si>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</si>
  <si>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</si>
  <si>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</si>
  <si>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</si>
  <si>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</si>
  <si>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</si>
  <si>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</si>
  <si>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</si>
  <si>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</si>
  <si>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</si>
  <si>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</si>
  <si>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</si>
  <si>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</si>
  <si>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</si>
  <si>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</si>
  <si>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</si>
  <si>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</si>
  <si>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</si>
  <si>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</si>
  <si>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</si>
  <si>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</si>
  <si>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</si>
  <si>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</si>
  <si>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</si>
  <si>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</si>
  <si>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</si>
  <si>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</si>
  <si>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</si>
  <si>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</si>
  <si>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</si>
  <si>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</si>
  <si>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</si>
  <si>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</si>
  <si>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</si>
  <si>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</si>
  <si>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</si>
  <si>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</si>
  <si>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</si>
  <si>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</si>
  <si>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</si>
  <si>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</si>
  <si>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</si>
  <si>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</si>
  <si>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</si>
  <si>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</si>
  <si>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</si>
  <si>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</si>
  <si>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</si>
  <si>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</si>
  <si>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</si>
  <si>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</si>
  <si>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</si>
  <si>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</si>
  <si>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</si>
  <si>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</si>
  <si>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</si>
  <si>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</si>
  <si>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</si>
  <si>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</si>
  <si>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</si>
  <si>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</si>
  <si>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</si>
  <si>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</si>
  <si>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</si>
  <si>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</si>
  <si>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</si>
  <si>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</si>
  <si>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</si>
  <si>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</si>
  <si>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</si>
  <si>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</si>
  <si>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</si>
  <si>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</si>
  <si>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</si>
  <si>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</si>
  <si>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</si>
  <si>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</si>
  <si>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</si>
  <si>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</si>
  <si>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</si>
  <si>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</si>
  <si>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</si>
  <si>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</si>
  <si>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</si>
  <si>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</si>
  <si>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</si>
  <si>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</si>
  <si>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</si>
  <si>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</si>
  <si>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</si>
  <si>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</si>
  <si>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</si>
  <si>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</si>
  <si>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</si>
  <si>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</si>
  <si>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</si>
  <si>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</si>
  <si>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</si>
  <si>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</si>
  <si>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</si>
  <si>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</si>
  <si>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</si>
  <si>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</si>
  <si>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</si>
  <si>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</si>
  <si>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</si>
  <si>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</si>
  <si>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</si>
  <si>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</si>
  <si>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</si>
  <si>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</si>
  <si>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</si>
  <si>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</si>
  <si>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</si>
  <si>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</si>
  <si>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</si>
  <si>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</si>
  <si>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</si>
  <si>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</si>
  <si>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</si>
  <si>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</si>
  <si>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</si>
  <si>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</si>
  <si>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</si>
  <si>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</si>
  <si>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</si>
  <si>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</si>
  <si>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</si>
  <si>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</si>
  <si>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</si>
  <si>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</si>
  <si>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</si>
  <si>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</si>
  <si>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</si>
  <si>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</si>
  <si>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</si>
  <si>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</si>
  <si>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</si>
  <si>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</si>
  <si>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</si>
  <si>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</si>
  <si>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</si>
  <si>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</si>
  <si>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</si>
  <si>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</si>
  <si>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</si>
  <si>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</si>
  <si>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</si>
  <si>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</si>
  <si>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</si>
  <si>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</si>
  <si>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</si>
  <si>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</si>
  <si>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</si>
  <si>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</si>
  <si>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</si>
  <si>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</si>
  <si>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</si>
  <si>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</si>
  <si>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</si>
  <si>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</si>
  <si>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</si>
  <si>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</si>
  <si>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</si>
  <si>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</si>
  <si>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</si>
  <si>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</si>
  <si>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</si>
  <si>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</si>
  <si>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</si>
  <si>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</si>
  <si>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</si>
  <si>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</si>
  <si>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</si>
  <si>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</si>
  <si>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</si>
  <si>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</si>
  <si>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</si>
  <si>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</si>
  <si>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</si>
  <si>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</si>
  <si>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</si>
  <si>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</si>
  <si>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</si>
  <si>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</si>
  <si>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</si>
  <si>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</si>
  <si>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</si>
  <si>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</si>
  <si>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</si>
  <si>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</si>
  <si>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</si>
  <si>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</si>
  <si>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</si>
  <si>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</si>
  <si>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</si>
  <si>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</si>
  <si>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</si>
  <si>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</si>
  <si>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</si>
  <si>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</si>
  <si>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</si>
  <si>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</si>
  <si>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</si>
  <si>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</si>
  <si>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</si>
  <si>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</si>
  <si>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</si>
  <si>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</si>
  <si>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</si>
  <si>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</si>
  <si>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</si>
  <si>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</si>
  <si>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</si>
  <si>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</si>
  <si>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</si>
  <si>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</si>
  <si>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</si>
  <si>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</si>
  <si>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</si>
  <si>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</si>
  <si>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</si>
  <si>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</si>
  <si>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</si>
  <si>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</si>
  <si>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</si>
  <si>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</si>
  <si>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</si>
  <si>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</si>
  <si>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</si>
  <si>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</si>
  <si>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</si>
  <si>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</si>
  <si>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</si>
  <si>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</si>
  <si>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</si>
  <si>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</si>
  <si>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</si>
  <si>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</si>
  <si>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</si>
  <si>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</si>
  <si>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</si>
  <si>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</si>
  <si>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</si>
  <si>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</si>
  <si>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</si>
  <si>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</si>
  <si>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</si>
  <si>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</si>
  <si>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</si>
  <si>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</si>
  <si>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</si>
  <si>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</si>
  <si>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</si>
  <si>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</si>
  <si>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</si>
  <si>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</si>
  <si>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</si>
  <si>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</si>
  <si>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</si>
  <si>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</si>
  <si>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</si>
  <si>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</si>
  <si>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</si>
  <si>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</si>
  <si>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</si>
  <si>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</si>
  <si>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</si>
  <si>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</si>
  <si>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</si>
  <si>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</si>
  <si>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</si>
  <si>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</si>
  <si>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</si>
  <si>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</si>
  <si>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</si>
  <si>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</si>
  <si>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</si>
  <si>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</si>
  <si>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</si>
  <si>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</si>
  <si>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</si>
  <si>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</si>
  <si>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</si>
  <si>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</si>
  <si>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</si>
  <si>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</si>
  <si>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</si>
  <si>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</si>
  <si>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</si>
  <si>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</si>
  <si>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</si>
  <si>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</si>
  <si>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</si>
  <si>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</si>
  <si>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</si>
  <si>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</si>
  <si>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</si>
  <si>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</si>
  <si>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</si>
  <si>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</si>
  <si>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</si>
  <si>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</si>
  <si>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</si>
  <si>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</si>
  <si>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</si>
  <si>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</si>
  <si>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</si>
  <si>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</si>
  <si>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</si>
  <si>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</si>
  <si>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</si>
  <si>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</si>
  <si>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</si>
  <si>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</si>
  <si>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</si>
  <si>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</si>
  <si>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</si>
  <si>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</si>
  <si>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</si>
  <si>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</si>
  <si>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</si>
  <si>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</si>
  <si>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</si>
  <si>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</si>
  <si>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</si>
  <si>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</si>
  <si>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</si>
  <si>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</si>
  <si>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</si>
  <si>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</si>
  <si>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</si>
  <si>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</si>
  <si>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</si>
  <si>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</si>
  <si>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</si>
  <si>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</si>
  <si>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</si>
  <si>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</si>
  <si>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</si>
  <si>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</si>
  <si>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</si>
  <si>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</si>
  <si>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</si>
  <si>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</si>
  <si>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</si>
  <si>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</si>
  <si>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</si>
  <si>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</si>
  <si>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</si>
  <si>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</si>
  <si>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</si>
  <si>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</si>
  <si>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</si>
  <si>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</si>
  <si>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</si>
  <si>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</si>
  <si>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</si>
  <si>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</si>
  <si>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</si>
  <si>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</si>
  <si>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</si>
  <si>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</si>
  <si>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</si>
  <si>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</si>
  <si>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</si>
  <si>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</si>
  <si>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</si>
  <si>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</si>
  <si>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</si>
  <si>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</si>
  <si>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</si>
  <si>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</si>
  <si>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</si>
  <si>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</si>
  <si>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</si>
  <si>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</si>
  <si>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</si>
  <si>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</si>
  <si>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</si>
  <si>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</si>
  <si>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</si>
  <si>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</si>
  <si>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</si>
  <si>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</si>
  <si>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</si>
  <si>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</si>
  <si>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</si>
  <si>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</si>
  <si>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</si>
  <si>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</si>
  <si>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</si>
  <si>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</si>
  <si>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</si>
  <si>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</si>
  <si>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</si>
  <si>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</si>
  <si>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</si>
  <si>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</si>
  <si>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</si>
  <si>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</si>
  <si>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</si>
  <si>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</si>
  <si>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</si>
  <si>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</si>
  <si>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</si>
  <si>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</si>
  <si>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</si>
  <si>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</si>
  <si>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</si>
  <si>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</si>
  <si>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</si>
  <si>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</si>
  <si>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</si>
  <si>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</si>
  <si>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</si>
  <si>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</si>
  <si>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</si>
  <si>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</si>
  <si>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</si>
  <si>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</si>
  <si>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</si>
  <si>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</si>
  <si>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</si>
  <si>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</si>
  <si>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</si>
  <si>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</si>
  <si>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</si>
  <si>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</si>
  <si>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</si>
  <si>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</si>
  <si>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</si>
  <si>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</si>
  <si>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</si>
  <si>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</si>
  <si>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</si>
  <si>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</si>
  <si>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</si>
  <si>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</si>
  <si>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</si>
  <si>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</si>
  <si>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</si>
  <si>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</si>
  <si>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</si>
  <si>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</si>
  <si>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</si>
  <si>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</si>
  <si>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</si>
  <si>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</si>
  <si>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</si>
  <si>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</si>
  <si>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</si>
  <si>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</si>
  <si>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</si>
  <si>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</si>
  <si>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</si>
  <si>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</si>
  <si>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</si>
  <si>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</si>
  <si>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</si>
  <si>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</si>
  <si>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</si>
  <si>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</si>
  <si>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</si>
  <si>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</si>
  <si>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</si>
  <si>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</si>
  <si>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</si>
  <si>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</si>
  <si>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</si>
  <si>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</si>
  <si>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</si>
  <si>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</si>
  <si>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</si>
  <si>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</si>
  <si>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</si>
  <si>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</si>
  <si>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</si>
  <si>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</si>
  <si>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</si>
  <si>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</si>
  <si>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</si>
  <si>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</si>
  <si>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</si>
  <si>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</si>
  <si>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</si>
  <si>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</si>
  <si>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</si>
  <si>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</si>
  <si>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</si>
  <si>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</si>
  <si>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</si>
  <si>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</si>
  <si>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</si>
  <si>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</si>
  <si>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</si>
  <si>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</si>
  <si>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</si>
  <si>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</si>
  <si>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</si>
  <si>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</si>
  <si>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</si>
  <si>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</si>
  <si>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</si>
  <si>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</si>
  <si>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</si>
  <si>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</si>
  <si>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</si>
  <si>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</si>
  <si>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</si>
  <si>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</si>
  <si>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</si>
  <si>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</si>
  <si>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</si>
  <si>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</si>
  <si>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</si>
  <si>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</si>
  <si>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</si>
  <si>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</si>
  <si>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</si>
  <si>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</si>
  <si>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</si>
  <si>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</si>
  <si>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</si>
  <si>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</si>
  <si>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</si>
  <si>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</si>
  <si>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</si>
  <si>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</si>
  <si>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</si>
  <si>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</si>
  <si>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</si>
  <si>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</si>
  <si>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</si>
  <si>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</si>
  <si>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</si>
  <si>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</si>
  <si>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</si>
  <si>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</si>
  <si>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</si>
  <si>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</si>
  <si>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</si>
  <si>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</si>
  <si>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</si>
  <si>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</si>
  <si>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</si>
  <si>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</si>
  <si>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</si>
  <si>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</si>
  <si>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</si>
  <si>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</si>
  <si>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</si>
  <si>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</si>
  <si>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</si>
  <si>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</si>
  <si>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</si>
  <si>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</si>
  <si>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</si>
  <si>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</si>
  <si>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</si>
  <si>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</si>
  <si>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</si>
  <si>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</si>
  <si>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</si>
  <si>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</si>
  <si>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</si>
  <si>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</si>
  <si>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</si>
  <si>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</si>
  <si>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</si>
  <si>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</si>
  <si>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</si>
  <si>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</si>
  <si>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</si>
  <si>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</si>
  <si>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</si>
  <si>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</si>
  <si>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</si>
  <si>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</si>
  <si>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</si>
  <si>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</si>
  <si>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</si>
  <si>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</si>
  <si>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</si>
  <si>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</si>
  <si>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</si>
  <si>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</si>
  <si>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</si>
  <si>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</si>
  <si>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</si>
  <si>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</si>
  <si>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</si>
  <si>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</si>
  <si>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</si>
  <si>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</si>
  <si>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</si>
  <si>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</si>
  <si>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</si>
  <si>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</si>
  <si>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</si>
  <si>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</si>
  <si>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</si>
  <si>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</si>
  <si>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</si>
  <si>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</si>
  <si>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</si>
  <si>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</si>
  <si>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</si>
  <si>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</si>
  <si>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</si>
  <si>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</si>
  <si>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</si>
  <si>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</si>
  <si>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</si>
  <si>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</si>
  <si>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</si>
  <si>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</si>
  <si>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</si>
  <si>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</si>
  <si>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</si>
  <si>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</si>
  <si>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</si>
  <si>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</si>
  <si>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</si>
  <si>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</si>
  <si>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</si>
  <si>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</si>
  <si>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</si>
  <si>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</si>
  <si>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</si>
  <si>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</si>
  <si>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</si>
  <si>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</si>
  <si>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</si>
  <si>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</si>
  <si>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</si>
  <si>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</si>
  <si>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</si>
  <si>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</si>
  <si>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</si>
  <si>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</si>
  <si>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</si>
  <si>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</si>
  <si>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</si>
  <si>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</si>
  <si>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</si>
  <si>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</si>
  <si>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</si>
  <si>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</si>
  <si>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</si>
  <si>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</si>
  <si>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</si>
  <si>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</si>
  <si>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</si>
  <si>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</si>
  <si>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</si>
  <si>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</si>
  <si>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</si>
  <si>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</si>
  <si>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</si>
  <si>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</si>
  <si>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</si>
  <si>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</si>
  <si>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</si>
  <si>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</si>
  <si>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</si>
  <si>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</si>
  <si>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</si>
  <si>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</si>
  <si>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</si>
  <si>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</si>
  <si>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</si>
  <si>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</si>
  <si>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</si>
  <si>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</si>
  <si>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</si>
  <si>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</si>
  <si>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</si>
  <si>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</si>
  <si>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</si>
  <si>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</si>
  <si>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</si>
  <si>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</si>
  <si>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</si>
  <si>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</si>
  <si>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</si>
  <si>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</si>
  <si>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</si>
  <si>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</si>
  <si>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</si>
  <si>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</si>
  <si>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</si>
  <si>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</si>
  <si>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</si>
  <si>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</si>
  <si>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</si>
  <si>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</si>
  <si>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</si>
  <si>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</si>
  <si>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</si>
  <si>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</si>
  <si>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</si>
  <si>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</si>
  <si>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</si>
  <si>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</si>
  <si>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</si>
  <si>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</si>
  <si>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</si>
  <si>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</si>
  <si>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</si>
  <si>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</si>
  <si>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</si>
  <si>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</si>
  <si>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</si>
  <si>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</si>
  <si>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</si>
  <si>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</si>
  <si>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</si>
  <si>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</si>
  <si>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</si>
  <si>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</si>
  <si>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</si>
  <si>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</si>
  <si>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</si>
  <si>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</si>
  <si>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</si>
  <si>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</si>
  <si>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</si>
  <si>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</si>
  <si>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</si>
  <si>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</si>
  <si>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</si>
  <si>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</si>
  <si>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</si>
  <si>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</si>
  <si>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</si>
  <si>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</si>
  <si>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</si>
  <si>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</si>
  <si>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</si>
  <si>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</si>
  <si>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</si>
  <si>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</si>
  <si>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</si>
  <si>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</si>
  <si>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</si>
  <si>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</si>
  <si>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</si>
  <si>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</si>
  <si>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</si>
  <si>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</si>
  <si>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</si>
  <si>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</si>
  <si>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</si>
  <si>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</si>
  <si>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</si>
  <si>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</si>
  <si>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</si>
  <si>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</si>
  <si>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</si>
  <si>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</si>
  <si>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</si>
  <si>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</si>
  <si>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</si>
  <si>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</si>
  <si>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</si>
  <si>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</si>
  <si>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</si>
  <si>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</si>
  <si>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</si>
  <si>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</si>
  <si>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</si>
  <si>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</si>
  <si>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</si>
  <si>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</si>
  <si>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</si>
  <si>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</si>
  <si>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</si>
  <si>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</si>
  <si>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</si>
  <si>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</si>
  <si>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</si>
  <si>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</si>
  <si>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</si>
  <si>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</si>
  <si>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</si>
  <si>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</si>
  <si>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</si>
  <si>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</si>
  <si>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</si>
  <si>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</si>
  <si>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</si>
  <si>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</si>
  <si>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</si>
  <si>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</si>
  <si>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</si>
  <si>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</si>
  <si>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</si>
  <si>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</si>
  <si>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</si>
  <si>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</si>
  <si>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</si>
  <si>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</si>
  <si>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</si>
  <si>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</si>
  <si>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</si>
  <si>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</si>
  <si>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</si>
  <si>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</si>
  <si>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</si>
  <si>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</si>
  <si>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</si>
  <si>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</si>
  <si>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</si>
  <si>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</si>
  <si>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</si>
  <si>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</si>
  <si>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</si>
  <si>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</si>
  <si>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</si>
  <si>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</si>
  <si>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</si>
  <si>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</si>
  <si>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</si>
  <si>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</si>
  <si>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</si>
  <si>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</si>
  <si>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</si>
  <si>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</si>
  <si>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</si>
  <si>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</si>
  <si>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</si>
  <si>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</si>
  <si>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</si>
  <si>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</si>
  <si>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</si>
  <si>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</si>
  <si>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</si>
  <si>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</si>
  <si>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</si>
  <si>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</si>
  <si>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</si>
  <si>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</si>
  <si>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</si>
  <si>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</si>
  <si>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</si>
  <si>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</si>
  <si>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</si>
  <si>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</si>
  <si>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</si>
  <si>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</si>
  <si>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</si>
  <si>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</si>
  <si>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</si>
  <si>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</si>
  <si>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</si>
  <si>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</si>
  <si>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</si>
  <si>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</si>
  <si>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</si>
  <si>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</si>
  <si>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</si>
  <si>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</si>
  <si>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</si>
  <si>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</si>
  <si>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</si>
  <si>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</si>
  <si>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</si>
  <si>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</si>
  <si>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</si>
  <si>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</si>
  <si>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</si>
  <si>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</si>
  <si>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</si>
  <si>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</si>
  <si>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</si>
  <si>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</si>
  <si>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</si>
  <si>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</si>
  <si>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</si>
  <si>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</si>
  <si>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</si>
  <si>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</si>
  <si>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</si>
  <si>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</si>
  <si>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</si>
  <si>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</si>
  <si>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</si>
  <si>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</si>
  <si>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</si>
  <si>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</si>
  <si>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</si>
  <si>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</si>
  <si>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</si>
  <si>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</si>
  <si>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</si>
  <si>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</si>
  <si>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</si>
  <si>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</si>
  <si>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</si>
  <si>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</si>
  <si>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</si>
  <si>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</si>
  <si>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</si>
  <si>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</si>
  <si>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</si>
  <si>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</si>
  <si>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</si>
  <si>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</si>
  <si>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</si>
  <si>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</si>
  <si>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</si>
  <si>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</si>
  <si>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</si>
  <si>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</si>
  <si>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</si>
  <si>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</si>
  <si>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</si>
  <si>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</si>
  <si>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</si>
  <si>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</si>
  <si>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</si>
  <si>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</si>
  <si>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</si>
  <si>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</si>
  <si>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</si>
  <si>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</si>
  <si>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</si>
  <si>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</si>
  <si>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</si>
  <si>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</si>
  <si>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</si>
  <si>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</si>
  <si>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</si>
  <si>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</si>
  <si>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</si>
  <si>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</si>
  <si>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</si>
  <si>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</si>
  <si>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</si>
  <si>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</si>
  <si>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</si>
  <si>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</si>
  <si>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</si>
  <si>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</si>
  <si>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</si>
  <si>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</si>
  <si>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</si>
  <si>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</si>
  <si>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</si>
  <si>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</si>
  <si>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</si>
  <si>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</si>
  <si>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</si>
  <si>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</si>
  <si>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</si>
  <si>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</si>
  <si>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</si>
  <si>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</si>
  <si>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</si>
  <si>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</si>
  <si>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</si>
  <si>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</si>
  <si>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</si>
  <si>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</si>
  <si>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</si>
  <si>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</si>
  <si>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</si>
  <si>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</si>
  <si>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</si>
  <si>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</si>
  <si>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</si>
  <si>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</si>
  <si>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</si>
  <si>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</si>
  <si>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</si>
  <si>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</si>
  <si>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</si>
  <si>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</si>
  <si>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</si>
  <si>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</si>
  <si>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</si>
  <si>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</si>
  <si>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</si>
  <si>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</si>
  <si>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</si>
  <si>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</si>
  <si>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</si>
  <si>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</si>
  <si>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</si>
  <si>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</si>
  <si>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</si>
  <si>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</si>
  <si>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</si>
  <si>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</si>
  <si>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</si>
  <si>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</si>
  <si>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</si>
  <si>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</si>
  <si>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</si>
  <si>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</si>
  <si>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</si>
  <si>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</si>
  <si>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</si>
  <si>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</si>
  <si>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</si>
  <si>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</si>
  <si>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</si>
  <si>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</si>
  <si>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</si>
  <si>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</si>
  <si>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</si>
  <si>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</si>
  <si>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</si>
  <si>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</si>
  <si>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</si>
  <si>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</si>
  <si>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</si>
  <si>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</si>
  <si>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</si>
  <si>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</si>
  <si>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</si>
  <si>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</si>
  <si>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</si>
  <si>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</si>
  <si>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</si>
  <si>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</si>
  <si>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</si>
  <si>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</si>
  <si>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</si>
  <si>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</si>
  <si>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</si>
  <si>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</si>
  <si>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</si>
  <si>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</si>
  <si>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</si>
  <si>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</si>
  <si>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</si>
  <si>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</si>
  <si>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</si>
  <si>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</si>
  <si>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</si>
  <si>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</si>
  <si>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</si>
  <si>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</si>
  <si>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</si>
  <si>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</si>
  <si>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</si>
  <si>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</si>
  <si>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</si>
  <si>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</si>
  <si>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</si>
  <si>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</si>
  <si>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</si>
  <si>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</si>
  <si>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</si>
  <si>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</si>
  <si>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</si>
  <si>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</si>
  <si>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</si>
  <si>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</si>
  <si>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</si>
  <si>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</si>
  <si>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</si>
  <si>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</si>
  <si>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</si>
  <si>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</si>
  <si>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</si>
  <si>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</si>
  <si>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</si>
  <si>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</si>
  <si>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</si>
  <si>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</si>
  <si>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</si>
  <si>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</si>
  <si>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</si>
  <si>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</si>
  <si>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</si>
  <si>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</si>
  <si>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</si>
  <si>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</si>
  <si>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</si>
  <si>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</si>
  <si>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</si>
  <si>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</si>
  <si>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</si>
  <si>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</si>
  <si>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</si>
  <si>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</si>
  <si>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</si>
  <si>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</si>
  <si>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</si>
  <si>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</si>
  <si>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</si>
  <si>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</si>
  <si>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</si>
  <si>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</si>
  <si>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</si>
  <si>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</si>
  <si>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</si>
  <si>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</si>
  <si>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</si>
  <si>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</si>
  <si>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</si>
  <si>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</si>
  <si>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</si>
  <si>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</si>
  <si>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</si>
  <si>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</si>
  <si>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</si>
  <si>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</si>
  <si>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</si>
  <si>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</si>
  <si>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</si>
  <si>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</si>
  <si>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</si>
  <si>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</si>
  <si>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</si>
  <si>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</si>
  <si>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</si>
  <si>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</si>
  <si>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</si>
  <si>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</si>
  <si>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</si>
  <si>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</si>
  <si>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</si>
  <si>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</si>
  <si>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</si>
  <si>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</si>
  <si>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</si>
  <si>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</si>
  <si>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</si>
  <si>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</si>
  <si>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</si>
  <si>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</si>
  <si>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</si>
  <si>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</si>
  <si>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</si>
  <si>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</si>
  <si>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</si>
  <si>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</si>
  <si>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</si>
  <si>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</si>
  <si>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</si>
  <si>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</si>
  <si>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</si>
  <si>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</si>
  <si>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</si>
  <si>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</si>
  <si>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</si>
  <si>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</si>
  <si>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</si>
  <si>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</si>
  <si>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</si>
  <si>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</si>
  <si>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</si>
  <si>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</si>
  <si>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</si>
  <si>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</si>
  <si>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</si>
  <si>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</si>
  <si>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</si>
  <si>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</si>
  <si>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</si>
  <si>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</si>
  <si>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</si>
  <si>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</si>
  <si>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</si>
  <si>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</si>
  <si>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</si>
  <si>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</si>
  <si>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</si>
  <si>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</si>
  <si>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</si>
  <si>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</si>
  <si>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</si>
  <si>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</si>
  <si>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</si>
  <si>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</si>
  <si>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</si>
  <si>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</si>
  <si>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</si>
  <si>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</si>
  <si>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</si>
  <si>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</si>
  <si>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</si>
  <si>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</si>
  <si>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</si>
  <si>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</si>
  <si>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</si>
  <si>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</si>
  <si>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</si>
  <si>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</si>
  <si>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</si>
  <si>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</si>
  <si>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</si>
  <si>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</si>
  <si>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</si>
  <si>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</si>
  <si>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</si>
  <si>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</si>
  <si>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</si>
  <si>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</si>
  <si>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</si>
  <si>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</si>
  <si>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</si>
  <si>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</si>
  <si>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</si>
  <si>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</si>
  <si>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</si>
  <si>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</si>
  <si>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</si>
  <si>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</si>
  <si>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</si>
  <si>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</si>
  <si>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</si>
  <si>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</si>
  <si>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</si>
  <si>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</si>
  <si>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</si>
  <si>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</si>
  <si>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</si>
  <si>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</si>
  <si>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</si>
  <si>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</si>
  <si>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</si>
  <si>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</si>
  <si>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</si>
  <si>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</si>
  <si>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</si>
  <si>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</si>
  <si>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</si>
  <si>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</si>
  <si>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</si>
  <si>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</si>
  <si>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</si>
  <si>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</si>
  <si>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</si>
  <si>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</si>
  <si>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</si>
  <si>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</si>
  <si>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</si>
  <si>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</si>
  <si>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</si>
  <si>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</si>
  <si>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</si>
  <si>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</si>
  <si>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</si>
  <si>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</si>
  <si>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</si>
  <si>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</si>
  <si>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</si>
  <si>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</si>
  <si>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</si>
  <si>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</si>
  <si>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</si>
  <si>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</si>
  <si>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</si>
  <si>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</si>
  <si>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</si>
  <si>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</si>
  <si>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</si>
  <si>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</si>
  <si>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</si>
  <si>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</si>
  <si>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</si>
  <si>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</si>
  <si>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</si>
  <si>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</si>
  <si>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</si>
  <si>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</si>
  <si>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</si>
  <si>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</si>
  <si>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</si>
  <si>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</si>
  <si>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</si>
  <si>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</si>
  <si>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</si>
  <si>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</si>
  <si>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</si>
  <si>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</si>
  <si>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</si>
  <si>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</si>
  <si>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</si>
  <si>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</si>
  <si>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</si>
  <si>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</si>
  <si>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</si>
  <si>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</si>
  <si>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</si>
  <si>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</si>
  <si>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</si>
  <si>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</si>
  <si>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</si>
  <si>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</si>
  <si>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</si>
  <si>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</si>
  <si>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</si>
  <si>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</si>
  <si>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</si>
  <si>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</si>
  <si>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</si>
  <si>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</si>
  <si>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</si>
  <si>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</si>
  <si>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</si>
  <si>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</si>
  <si>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</si>
  <si>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</si>
  <si>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</si>
  <si>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</si>
  <si>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</si>
  <si>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</si>
  <si>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</si>
  <si>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</si>
  <si>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</si>
  <si>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</si>
  <si>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</si>
  <si>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</si>
  <si>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</si>
  <si>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</si>
  <si>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</si>
  <si>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</si>
  <si>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</si>
  <si>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</si>
  <si>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</si>
  <si>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</si>
  <si>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</si>
  <si>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</si>
  <si>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</si>
  <si>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</si>
  <si>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</si>
  <si>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</si>
  <si>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</si>
  <si>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</si>
  <si>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</si>
  <si>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</si>
  <si>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</si>
  <si>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</si>
  <si>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</si>
  <si>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</si>
  <si>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</si>
  <si>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</si>
  <si>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</si>
  <si>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</si>
  <si>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</si>
  <si>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</si>
  <si>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</si>
  <si>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</si>
  <si>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</si>
  <si>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</si>
  <si>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</si>
  <si>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</si>
  <si>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</si>
  <si>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</si>
  <si>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</si>
  <si>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</si>
  <si>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</si>
  <si>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</si>
  <si>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</si>
  <si>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</si>
  <si>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</si>
  <si>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</si>
  <si>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</si>
  <si>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</si>
  <si>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</si>
  <si>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</si>
  <si>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</si>
  <si>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</si>
  <si>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</si>
  <si>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</si>
  <si>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</si>
  <si>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</si>
  <si>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</si>
  <si>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</si>
  <si>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</si>
  <si>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</si>
  <si>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</si>
  <si>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</si>
  <si>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</si>
  <si>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</si>
  <si>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</si>
  <si>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</si>
  <si>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</si>
  <si>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</si>
  <si>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</si>
  <si>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</si>
  <si>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</si>
  <si>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</si>
  <si>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</si>
  <si>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</si>
  <si>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</si>
  <si>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</si>
  <si>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</si>
  <si>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</si>
  <si>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</si>
  <si>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</si>
  <si>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</si>
  <si>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</si>
  <si>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</si>
  <si>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</si>
  <si>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</si>
  <si>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</si>
  <si>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</si>
  <si>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</si>
  <si>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</si>
  <si>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</si>
  <si>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</si>
  <si>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</si>
  <si>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</si>
  <si>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</si>
  <si>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</si>
  <si>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</si>
  <si>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</si>
  <si>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</si>
  <si>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</si>
  <si>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</si>
  <si>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</si>
  <si>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</si>
  <si>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</si>
  <si>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</si>
  <si>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</si>
  <si>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</si>
  <si>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</si>
  <si>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</si>
  <si>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</si>
  <si>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</si>
  <si>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</si>
  <si>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</si>
  <si>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</si>
  <si>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</si>
  <si>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</si>
  <si>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</si>
  <si>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</si>
  <si>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</si>
  <si>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</si>
  <si>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</si>
  <si>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</si>
  <si>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</si>
  <si>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</si>
  <si>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</si>
  <si>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</si>
  <si>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</si>
  <si>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</si>
  <si>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</si>
  <si>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</si>
  <si>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</si>
  <si>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</si>
  <si>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</si>
  <si>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</si>
  <si>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</si>
  <si>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</si>
  <si>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</si>
  <si>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</si>
  <si>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</si>
  <si>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</si>
  <si>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</si>
  <si>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</si>
  <si>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</si>
  <si>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</si>
  <si>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</si>
  <si>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</si>
  <si>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</si>
  <si>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</si>
  <si>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</si>
  <si>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</si>
  <si>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</si>
  <si>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</si>
  <si>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</si>
  <si>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</si>
  <si>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</si>
  <si>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</si>
  <si>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</si>
  <si>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</si>
  <si>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</si>
  <si>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</si>
  <si>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</si>
  <si>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</si>
  <si>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</si>
  <si>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</si>
  <si>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</si>
  <si>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</si>
  <si>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</si>
  <si>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</si>
  <si>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</si>
  <si>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</si>
  <si>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</si>
  <si>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</si>
  <si>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</si>
  <si>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</si>
  <si>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</si>
  <si>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</si>
  <si>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</si>
  <si>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</si>
  <si>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</si>
  <si>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</si>
  <si>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</si>
  <si>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</si>
  <si>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</si>
  <si>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</si>
  <si>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</si>
  <si>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</si>
  <si>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</si>
  <si>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</si>
  <si>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</si>
  <si>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</si>
  <si>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</si>
  <si>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</si>
  <si>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</si>
  <si>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</si>
  <si>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</si>
  <si>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</si>
  <si>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</si>
  <si>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</si>
  <si>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</si>
  <si>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</si>
  <si>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</si>
  <si>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</si>
  <si>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</si>
  <si>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</si>
  <si>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</si>
  <si>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</si>
  <si>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</si>
  <si>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</si>
  <si>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</si>
  <si>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</si>
  <si>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</si>
  <si>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</si>
  <si>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</si>
  <si>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</si>
  <si>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</si>
  <si>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</si>
  <si>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</si>
  <si>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</si>
  <si>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</si>
  <si>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</si>
  <si>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</si>
  <si>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</si>
  <si>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</si>
  <si>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</si>
  <si>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</si>
  <si>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</si>
  <si>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</si>
  <si>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</si>
  <si>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</si>
  <si>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</si>
  <si>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</si>
  <si>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</si>
  <si>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</si>
  <si>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</si>
  <si>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</si>
  <si>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</si>
  <si>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</si>
  <si>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</si>
  <si>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</si>
  <si>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</si>
  <si>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</si>
  <si>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</si>
  <si>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</si>
  <si>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</si>
  <si>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</si>
  <si>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</si>
  <si>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</si>
  <si>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</si>
  <si>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</si>
  <si>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</si>
  <si>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</si>
  <si>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</si>
  <si>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</si>
  <si>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</si>
  <si>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</si>
  <si>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</si>
  <si>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</si>
  <si>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</si>
  <si>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</si>
  <si>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</si>
  <si>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</si>
  <si>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</si>
  <si>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</si>
  <si>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</si>
  <si>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</si>
  <si>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</si>
  <si>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</si>
  <si>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</si>
  <si>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</si>
  <si>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</si>
  <si>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</si>
  <si>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</si>
  <si>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</si>
  <si>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</si>
  <si>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</si>
  <si>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</si>
  <si>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</si>
  <si>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</si>
  <si>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</si>
  <si>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</si>
  <si>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</si>
  <si>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</si>
  <si>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</si>
  <si>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</si>
  <si>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</si>
  <si>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</si>
  <si>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</si>
  <si>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</si>
  <si>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</si>
  <si>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</si>
  <si>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</si>
  <si>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</si>
  <si>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</si>
  <si>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</si>
  <si>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</si>
  <si>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</si>
  <si>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</si>
  <si>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</si>
  <si>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</si>
  <si>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</si>
  <si>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</si>
  <si>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</si>
  <si>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</si>
  <si>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</si>
  <si>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</si>
  <si>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</si>
  <si>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</si>
  <si>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</si>
  <si>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</si>
  <si>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</si>
  <si>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</si>
  <si>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</si>
  <si>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</si>
  <si>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</si>
  <si>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</si>
  <si>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</si>
  <si>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</si>
  <si>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</si>
  <si>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</si>
  <si>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</si>
  <si>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</si>
  <si>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</si>
  <si>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</si>
  <si>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</si>
  <si>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</si>
  <si>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</si>
  <si>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</si>
  <si>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</si>
  <si>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</si>
  <si>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</si>
  <si>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</si>
  <si>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</si>
  <si>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</si>
  <si>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</si>
  <si>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</si>
  <si>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</si>
  <si>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</si>
  <si>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</si>
  <si>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</si>
  <si>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</si>
  <si>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</si>
  <si>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</si>
  <si>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</si>
  <si>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</si>
  <si>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</si>
  <si>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</si>
  <si>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</si>
  <si>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</si>
  <si>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</si>
  <si>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</si>
  <si>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</si>
  <si>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</si>
  <si>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</si>
  <si>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</si>
  <si>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</si>
  <si>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</si>
  <si>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</si>
  <si>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</si>
  <si>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</si>
  <si>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</si>
  <si>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</si>
  <si>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</si>
  <si>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</si>
  <si>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</si>
  <si>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</si>
  <si>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</si>
  <si>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</si>
  <si>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</si>
  <si>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</si>
  <si>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</si>
  <si>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</si>
  <si>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</si>
  <si>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</si>
  <si>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</si>
  <si>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</si>
  <si>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</si>
  <si>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</si>
  <si>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</si>
  <si>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</si>
  <si>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</si>
  <si>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</si>
  <si>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</si>
  <si>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</si>
  <si>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</si>
  <si>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</si>
  <si>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</si>
  <si>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</si>
  <si>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</si>
  <si>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</si>
  <si>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</si>
  <si>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</si>
  <si>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</si>
  <si>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</si>
  <si>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</si>
  <si>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</si>
  <si>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</si>
  <si>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</si>
  <si>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</si>
  <si>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</si>
  <si>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</si>
  <si>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</si>
  <si>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</si>
  <si>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</si>
  <si>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</si>
  <si>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</si>
  <si>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</si>
  <si>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</si>
  <si>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</si>
  <si>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</si>
  <si>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</si>
  <si>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</si>
  <si>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</si>
  <si>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</si>
  <si>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</si>
  <si>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</si>
  <si>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</si>
  <si>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</si>
  <si>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</si>
  <si>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</si>
  <si>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</si>
  <si>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</si>
  <si>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</si>
  <si>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</si>
  <si>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</si>
  <si>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</si>
  <si>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</si>
  <si>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</si>
  <si>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</si>
  <si>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</si>
  <si>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</si>
  <si>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</si>
  <si>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</si>
  <si>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</si>
  <si>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</si>
  <si>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</si>
  <si>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</si>
  <si>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</si>
  <si>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</si>
  <si>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</si>
  <si>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</si>
  <si>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</si>
  <si>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</si>
  <si>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</si>
  <si>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</si>
  <si>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</si>
  <si>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</si>
  <si>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</si>
  <si>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</si>
  <si>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</si>
  <si>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</si>
  <si>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</si>
  <si>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</si>
  <si>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</si>
  <si>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</si>
  <si>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</si>
  <si>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</si>
  <si>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</si>
  <si>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</si>
  <si>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</si>
  <si>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</si>
  <si>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</si>
  <si>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</si>
  <si>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</si>
  <si>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</si>
  <si>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</si>
  <si>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</si>
  <si>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</si>
  <si>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</si>
  <si>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</si>
  <si>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</si>
  <si>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</si>
  <si>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</si>
  <si>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</si>
  <si>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</si>
  <si>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</si>
  <si>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</si>
  <si>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</si>
  <si>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</si>
  <si>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</si>
  <si>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</si>
  <si>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</si>
  <si>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</si>
  <si>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</si>
  <si>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</si>
  <si>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</si>
  <si>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</si>
  <si>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</si>
  <si>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</si>
  <si>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</si>
  <si>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</si>
  <si>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</si>
  <si>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</si>
  <si>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</si>
  <si>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</si>
  <si>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</si>
  <si>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</si>
  <si>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</si>
  <si>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</si>
  <si>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</si>
  <si>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</si>
  <si>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</si>
  <si>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</si>
  <si>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</si>
  <si>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</si>
  <si>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</si>
  <si>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</si>
  <si>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</si>
  <si>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</si>
  <si>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</si>
  <si>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</si>
  <si>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</si>
  <si>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</si>
  <si>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</si>
  <si>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</si>
  <si>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</si>
  <si>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</si>
  <si>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</si>
  <si>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</si>
  <si>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</si>
  <si>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</si>
  <si>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</si>
  <si>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</si>
  <si>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</si>
  <si>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</si>
  <si>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</si>
  <si>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</si>
  <si>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</si>
  <si>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</si>
  <si>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</si>
  <si>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</si>
  <si>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</si>
  <si>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</si>
  <si>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</si>
  <si>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</si>
  <si>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</si>
  <si>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</si>
  <si>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</si>
  <si>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</si>
  <si>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</si>
  <si>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</si>
  <si>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</si>
  <si>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</si>
  <si>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</si>
  <si>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</si>
  <si>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</si>
  <si>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</si>
  <si>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</si>
  <si>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</si>
  <si>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</si>
  <si>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</si>
  <si>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</si>
  <si>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</si>
  <si>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</si>
  <si>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</si>
  <si>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</si>
  <si>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</si>
  <si>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</si>
  <si>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</si>
  <si>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</si>
  <si>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</si>
  <si>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</si>
  <si>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</si>
  <si>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</si>
  <si>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</si>
  <si>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</si>
  <si>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</si>
  <si>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</si>
  <si>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</si>
  <si>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</si>
  <si>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</si>
  <si>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</si>
  <si>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</si>
  <si>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</si>
  <si>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</si>
  <si>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</si>
  <si>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</si>
  <si>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</si>
  <si>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</si>
  <si>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</si>
  <si>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</si>
  <si>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</si>
  <si>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</si>
  <si>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</si>
  <si>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</si>
  <si>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</si>
  <si>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</si>
  <si>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</si>
  <si>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</si>
  <si>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</si>
  <si>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</si>
  <si>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</si>
  <si>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</si>
  <si>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</si>
  <si>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</si>
  <si>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</si>
  <si>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</si>
  <si>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</si>
  <si>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</si>
  <si>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</si>
  <si>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</si>
  <si>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</si>
  <si>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</si>
  <si>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</si>
  <si>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</si>
  <si>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</si>
  <si>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</si>
  <si>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</si>
  <si>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</si>
  <si>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</si>
  <si>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</si>
  <si>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</si>
  <si>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</si>
  <si>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</si>
  <si>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</si>
  <si>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</si>
  <si>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</si>
  <si>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</si>
  <si>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</si>
  <si>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</si>
  <si>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</si>
  <si>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</si>
  <si>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</si>
  <si>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</si>
  <si>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</si>
  <si>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</si>
  <si>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</si>
  <si>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</si>
  <si>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</si>
  <si>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</si>
  <si>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</si>
  <si>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</si>
  <si>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</si>
  <si>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</si>
  <si>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</si>
  <si>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</si>
  <si>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</si>
  <si>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</si>
  <si>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</si>
  <si>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</si>
  <si>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</si>
  <si>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</si>
  <si>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</si>
  <si>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</si>
  <si>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</si>
  <si>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</si>
  <si>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</si>
  <si>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</si>
  <si>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</si>
  <si>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</si>
  <si>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</si>
  <si>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</si>
  <si>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</si>
  <si>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</si>
  <si>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</si>
  <si>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</si>
  <si>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</si>
  <si>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</si>
  <si>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</si>
  <si>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</si>
  <si>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</si>
  <si>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</si>
  <si>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</si>
  <si>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</si>
  <si>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</si>
  <si>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</si>
  <si>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</si>
  <si>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</si>
  <si>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</si>
  <si>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</si>
  <si>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</si>
  <si>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</si>
  <si>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</si>
  <si>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</si>
  <si>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</si>
  <si>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</si>
  <si>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</si>
  <si>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</si>
  <si>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</si>
  <si>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</si>
  <si>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</si>
  <si>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</si>
  <si>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</si>
  <si>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</si>
  <si>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</si>
  <si>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</si>
  <si>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</si>
  <si>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</si>
  <si>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</si>
  <si>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</si>
  <si>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</si>
  <si>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</si>
  <si>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</si>
  <si>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</si>
  <si>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</si>
  <si>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</si>
  <si>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</si>
  <si>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</si>
  <si>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</si>
  <si>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</si>
  <si>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</si>
  <si>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</si>
  <si>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</si>
  <si>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</si>
  <si>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</si>
  <si>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</si>
  <si>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</si>
  <si>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</si>
  <si>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</si>
  <si>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</si>
  <si>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</si>
  <si>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</si>
  <si>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</si>
  <si>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</si>
  <si>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</si>
  <si>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</si>
  <si>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</si>
  <si>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</si>
  <si>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</si>
  <si>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</si>
  <si>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</si>
  <si>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</si>
  <si>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</si>
  <si>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</si>
  <si>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</si>
  <si>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</si>
  <si>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</si>
  <si>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</si>
  <si>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</si>
  <si>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</si>
  <si>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</si>
  <si>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</si>
  <si>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</si>
  <si>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</si>
  <si>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</si>
  <si>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</si>
  <si>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</si>
  <si>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</si>
  <si>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</si>
  <si>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</si>
  <si>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</si>
  <si>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</si>
  <si>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</si>
  <si>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</si>
  <si>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</si>
  <si>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</si>
  <si>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</si>
  <si>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</si>
  <si>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</si>
  <si>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</si>
  <si>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</si>
  <si>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</si>
  <si>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</si>
  <si>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</si>
  <si>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</si>
  <si>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</si>
  <si>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</si>
  <si>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</si>
  <si>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</si>
  <si>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</si>
  <si>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</si>
  <si>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</si>
  <si>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</si>
  <si>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</si>
  <si>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</si>
  <si>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</si>
  <si>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</si>
  <si>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</si>
  <si>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</si>
  <si>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</si>
  <si>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</si>
  <si>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</si>
  <si>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</si>
  <si>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</si>
  <si>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</si>
  <si>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</si>
  <si>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</si>
  <si>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</si>
  <si>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</si>
  <si>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</si>
  <si>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</si>
  <si>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</si>
  <si>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</si>
  <si>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</si>
  <si>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</si>
  <si>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</si>
  <si>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</si>
  <si>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</si>
  <si>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</si>
  <si>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</si>
  <si>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</si>
  <si>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</si>
  <si>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</si>
  <si>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</si>
  <si>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</si>
  <si>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</si>
  <si>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</si>
  <si>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</si>
  <si>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</si>
  <si>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</si>
  <si>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</si>
  <si>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</si>
  <si>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</si>
  <si>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</si>
  <si>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</si>
  <si>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</si>
  <si>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</si>
  <si>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</si>
  <si>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</si>
  <si>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</si>
  <si>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</si>
  <si>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</si>
  <si>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</si>
  <si>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</si>
  <si>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</si>
  <si>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</si>
  <si>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</si>
  <si>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</si>
  <si>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</si>
  <si>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</si>
  <si>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</si>
  <si>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</si>
  <si>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</si>
  <si>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</si>
  <si>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</si>
  <si>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</si>
  <si>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</si>
  <si>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</si>
  <si>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</si>
  <si>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</si>
  <si>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</si>
  <si>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</si>
  <si>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</si>
  <si>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</si>
  <si>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</si>
  <si>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</si>
  <si>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</si>
  <si>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</si>
  <si>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</si>
  <si>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</si>
  <si>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</si>
  <si>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</si>
  <si>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</si>
  <si>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</si>
  <si>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</si>
  <si>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</si>
  <si>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</si>
  <si>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</si>
  <si>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</si>
  <si>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</si>
  <si>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</si>
  <si>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</si>
  <si>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</si>
  <si>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</si>
  <si>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</si>
  <si>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</si>
  <si>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</si>
  <si>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</si>
  <si>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</si>
  <si>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</si>
  <si>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</si>
  <si>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</si>
  <si>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</si>
  <si>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</si>
  <si>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</si>
  <si>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</si>
  <si>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</si>
  <si>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</si>
  <si>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</si>
  <si>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</si>
  <si>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</si>
  <si>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</si>
  <si>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</si>
  <si>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</si>
  <si>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</si>
  <si>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</si>
  <si>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</si>
  <si>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</si>
  <si>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</si>
  <si>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</si>
  <si>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</si>
  <si>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</si>
  <si>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</si>
  <si>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</si>
  <si>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</si>
  <si>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</si>
  <si>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</si>
  <si>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</si>
  <si>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</si>
  <si>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</si>
  <si>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</si>
  <si>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</si>
  <si>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</si>
  <si>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</si>
  <si>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</si>
  <si>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</si>
  <si>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</si>
  <si>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</si>
  <si>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</si>
  <si>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</si>
  <si>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</si>
  <si>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</si>
  <si>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</si>
  <si>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</si>
  <si>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</si>
  <si>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</si>
  <si>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</si>
  <si>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</si>
  <si>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</si>
  <si>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</si>
  <si>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</si>
  <si>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</si>
  <si>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</si>
  <si>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</si>
  <si>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</si>
  <si>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</si>
  <si>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</si>
  <si>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</si>
  <si>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</si>
  <si>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</si>
  <si>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</si>
  <si>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</si>
  <si>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</si>
  <si>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</si>
  <si>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</si>
  <si>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</si>
  <si>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</si>
  <si>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</si>
  <si>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</si>
  <si>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</si>
  <si>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</si>
  <si>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</si>
  <si>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</si>
  <si>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</si>
  <si>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</si>
  <si>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</si>
  <si>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</si>
  <si>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</si>
  <si>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</si>
  <si>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</si>
  <si>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</si>
  <si>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</si>
  <si>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</si>
  <si>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</si>
  <si>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</si>
  <si>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</si>
  <si>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</si>
  <si>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</si>
  <si>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</si>
  <si>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</si>
  <si>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</si>
  <si>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</si>
  <si>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</si>
  <si>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</si>
  <si>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</si>
  <si>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</si>
  <si>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</si>
  <si>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</si>
  <si>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</si>
  <si>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</si>
  <si>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</si>
  <si>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</si>
  <si>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</si>
  <si>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</si>
  <si>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</si>
  <si>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</si>
  <si>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</si>
  <si>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</si>
  <si>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</si>
  <si>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</si>
  <si>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</si>
  <si>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</si>
  <si>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</si>
  <si>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</si>
  <si>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</si>
  <si>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</si>
  <si>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</si>
  <si>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</si>
  <si>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</si>
  <si>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</si>
  <si>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</si>
  <si>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</si>
  <si>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</si>
  <si>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</si>
  <si>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</si>
  <si>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</si>
  <si>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</si>
  <si>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</si>
  <si>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</si>
  <si>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</si>
  <si>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</si>
  <si>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</si>
  <si>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</si>
  <si>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</si>
  <si>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</si>
  <si>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</si>
  <si>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</si>
  <si>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</si>
  <si>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</si>
  <si>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</si>
  <si>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</si>
  <si>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</si>
  <si>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</si>
  <si>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</si>
  <si>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</si>
  <si>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</si>
  <si>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</si>
  <si>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</si>
  <si>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</si>
  <si>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</si>
  <si>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</si>
  <si>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</si>
  <si>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</si>
  <si>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</si>
  <si>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</si>
  <si>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</si>
  <si>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</si>
  <si>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</si>
  <si>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</si>
  <si>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</si>
  <si>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</si>
  <si>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</si>
  <si>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</si>
  <si>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</si>
  <si>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</si>
  <si>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</si>
  <si>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</si>
  <si>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</si>
  <si>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</si>
  <si>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</si>
  <si>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</si>
  <si>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</si>
  <si>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</si>
  <si>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</si>
  <si>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</si>
  <si>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</si>
  <si>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</si>
  <si>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</si>
  <si>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</si>
  <si>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</si>
  <si>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</si>
  <si>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</si>
  <si>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</si>
  <si>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</si>
  <si>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</si>
  <si>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</si>
  <si>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</si>
  <si>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</si>
  <si>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</si>
  <si>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</si>
  <si>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</si>
  <si>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</si>
  <si>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</si>
  <si>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</si>
  <si>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</si>
  <si>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</si>
  <si>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</si>
  <si>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</si>
  <si>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</si>
  <si>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</si>
  <si>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</si>
  <si>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</si>
  <si>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</si>
  <si>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</si>
  <si>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</si>
  <si>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</si>
  <si>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</si>
  <si>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</si>
  <si>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</si>
  <si>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</si>
  <si>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</si>
  <si>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</si>
  <si>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</si>
  <si>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</si>
  <si>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</si>
  <si>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</si>
  <si>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</si>
  <si>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</si>
  <si>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</si>
  <si>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</si>
  <si>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</si>
  <si>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</si>
  <si>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</si>
  <si>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</si>
  <si>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</si>
  <si>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</si>
  <si>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</si>
  <si>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</si>
  <si>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</si>
  <si>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</si>
  <si>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</si>
  <si>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</si>
  <si>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</si>
  <si>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</si>
  <si>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</si>
  <si>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</si>
  <si>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</si>
  <si>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</si>
  <si>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</si>
  <si>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</si>
  <si>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</si>
  <si>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</si>
  <si>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</si>
  <si>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</si>
  <si>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</si>
  <si>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</si>
  <si>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</si>
  <si>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</si>
  <si>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</si>
  <si>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</si>
  <si>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</si>
  <si>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</si>
  <si>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</si>
  <si>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</si>
  <si>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</si>
  <si>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</si>
  <si>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</si>
  <si>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</si>
  <si>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</si>
  <si>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</si>
  <si>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</si>
  <si>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</si>
  <si>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</si>
  <si>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</si>
  <si>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</si>
  <si>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</si>
  <si>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</si>
  <si>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</si>
  <si>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</si>
  <si>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</si>
  <si>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</si>
  <si>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</si>
  <si>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</si>
  <si>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</si>
  <si>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</si>
  <si>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</si>
  <si>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</si>
  <si>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</si>
  <si>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</si>
  <si>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</si>
  <si>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</si>
  <si>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</si>
  <si>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</si>
  <si>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</si>
  <si>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</si>
  <si>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</si>
  <si>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</si>
  <si>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</si>
  <si>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</si>
  <si>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</si>
  <si>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</si>
  <si>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</si>
  <si>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</si>
  <si>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</si>
  <si>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</si>
  <si>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</si>
  <si>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</si>
  <si>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</si>
  <si>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</si>
  <si>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</si>
  <si>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</si>
  <si>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</si>
  <si>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</si>
  <si>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</si>
  <si>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</si>
  <si>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</si>
  <si>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</si>
  <si>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</si>
  <si>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</si>
  <si>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</si>
  <si>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</si>
  <si>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</si>
  <si>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</si>
  <si>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</si>
  <si>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</si>
  <si>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</si>
  <si>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</si>
  <si>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</si>
  <si>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</si>
  <si>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</si>
  <si>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</si>
  <si>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</si>
  <si>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</si>
  <si>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</si>
  <si>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</si>
  <si>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</si>
  <si>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</si>
  <si>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</si>
  <si>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</si>
  <si>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</si>
  <si>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</si>
  <si>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</si>
  <si>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</si>
  <si>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</si>
  <si>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</si>
  <si>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</si>
  <si>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</si>
  <si>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</si>
  <si>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</si>
  <si>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</si>
  <si>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</si>
  <si>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</si>
  <si>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</si>
  <si>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</si>
  <si>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</si>
  <si>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</si>
  <si>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</si>
  <si>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</si>
  <si>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</si>
  <si>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</si>
  <si>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</si>
  <si>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</si>
  <si>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</si>
  <si>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</si>
  <si>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</si>
  <si>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</si>
  <si>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</si>
  <si>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</si>
  <si>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</si>
  <si>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</si>
  <si>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</si>
  <si>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</si>
  <si>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</si>
  <si>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</si>
  <si>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</si>
  <si>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</si>
  <si>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</si>
  <si>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</si>
  <si>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</si>
  <si>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</si>
  <si>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</si>
  <si>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</si>
  <si>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</si>
  <si>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</si>
  <si>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</si>
  <si>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</si>
  <si>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</si>
  <si>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</si>
  <si>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</si>
  <si>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</si>
  <si>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</si>
  <si>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</si>
  <si>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</si>
  <si>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</si>
  <si>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</si>
  <si>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</si>
  <si>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</si>
  <si>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</si>
  <si>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</si>
  <si>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</si>
  <si>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</si>
  <si>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</si>
  <si>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</si>
  <si>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</si>
  <si>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</si>
  <si>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</si>
  <si>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</si>
  <si>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</si>
  <si>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</si>
  <si>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</si>
  <si>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</si>
  <si>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</si>
  <si>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</si>
  <si>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</si>
  <si>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</si>
  <si>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</si>
  <si>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</si>
  <si>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</si>
  <si>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</si>
  <si>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</si>
  <si>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</si>
  <si>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</si>
  <si>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</si>
  <si>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</si>
  <si>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</si>
  <si>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</si>
  <si>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</si>
  <si>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</si>
  <si>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</si>
  <si>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</si>
  <si>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</si>
  <si>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</si>
  <si>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</si>
  <si>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</si>
  <si>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</si>
  <si>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</si>
  <si>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</si>
  <si>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</si>
  <si>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</si>
  <si>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</si>
  <si>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</si>
  <si>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</si>
  <si>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</si>
  <si>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</si>
  <si>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</si>
  <si>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</si>
  <si>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</si>
  <si>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</si>
  <si>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</si>
  <si>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</si>
  <si>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</si>
  <si>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</si>
  <si>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</si>
  <si>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</si>
  <si>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</si>
  <si>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</si>
  <si>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</si>
  <si>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</si>
  <si>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</si>
  <si>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</si>
  <si>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</si>
  <si>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</si>
  <si>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</si>
  <si>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</si>
  <si>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</si>
  <si>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</si>
  <si>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</si>
  <si>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</si>
  <si>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</si>
  <si>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</si>
  <si>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</si>
  <si>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</si>
  <si>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</si>
  <si>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</si>
  <si>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</si>
  <si>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</si>
  <si>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</si>
  <si>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</si>
  <si>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</si>
  <si>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</si>
  <si>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</si>
  <si>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</si>
  <si>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</si>
  <si>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</si>
  <si>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</si>
  <si>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</si>
  <si>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</si>
  <si>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</si>
  <si>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</si>
  <si>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</si>
  <si>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</si>
  <si>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</si>
  <si>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</si>
  <si>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</si>
  <si>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</si>
  <si>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</si>
  <si>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</si>
  <si>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</si>
  <si>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</si>
  <si>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</si>
  <si>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</si>
  <si>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</si>
  <si>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</si>
  <si>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</si>
  <si>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</si>
  <si>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</si>
  <si>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</si>
  <si>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</si>
  <si>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</si>
  <si>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</si>
  <si>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</si>
  <si>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</si>
  <si>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</si>
  <si>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</si>
  <si>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</si>
  <si>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</si>
  <si>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</si>
  <si>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</si>
  <si>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</si>
  <si>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</si>
  <si>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</si>
  <si>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</si>
  <si>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</si>
  <si>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</si>
  <si>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</si>
  <si>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</si>
  <si>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</si>
  <si>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</si>
  <si>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</si>
  <si>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</si>
  <si>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</si>
  <si>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</si>
  <si>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</si>
  <si>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</si>
  <si>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</si>
  <si>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</si>
  <si>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</si>
  <si>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</si>
  <si>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</si>
  <si>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</si>
  <si>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</si>
  <si>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</si>
  <si>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</si>
  <si>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</si>
  <si>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</si>
  <si>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</si>
  <si>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</si>
  <si>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</si>
  <si>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</si>
  <si>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</si>
  <si>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</si>
  <si>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</si>
  <si>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</si>
  <si>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</si>
  <si>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</si>
  <si>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</si>
  <si>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</si>
  <si>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</si>
  <si>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</si>
  <si>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</si>
  <si>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</si>
  <si>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</si>
  <si>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</si>
  <si>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</si>
  <si>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</si>
  <si>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</si>
  <si>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</si>
  <si>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</si>
  <si>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</si>
  <si>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</si>
  <si>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</si>
  <si>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</si>
  <si>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</si>
  <si>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</si>
  <si>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</si>
  <si>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</si>
  <si>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</si>
  <si>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</si>
  <si>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</si>
  <si>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</si>
  <si>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</si>
  <si>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</si>
  <si>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</si>
  <si>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</si>
  <si>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</si>
  <si>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</si>
  <si>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</si>
  <si>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</si>
  <si>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</si>
  <si>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</si>
  <si>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</si>
  <si>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</si>
  <si>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</si>
  <si>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</si>
  <si>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</si>
  <si>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</si>
  <si>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</si>
  <si>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</si>
  <si>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</si>
  <si>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</si>
  <si>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</si>
  <si>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</si>
  <si>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</si>
  <si>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</si>
  <si>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</si>
  <si>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</si>
  <si>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</si>
  <si>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</si>
  <si>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</si>
  <si>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</si>
  <si>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</si>
  <si>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</si>
  <si>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</si>
  <si>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</si>
  <si>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</si>
  <si>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</si>
  <si>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</si>
  <si>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</si>
  <si>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</si>
  <si>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</si>
  <si>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</si>
  <si>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</si>
  <si>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</si>
  <si>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</si>
  <si>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</si>
  <si>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</si>
  <si>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</si>
  <si>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</si>
  <si>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</si>
  <si>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</si>
  <si>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</si>
  <si>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</si>
  <si>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</si>
  <si>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</si>
  <si>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</si>
  <si>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</si>
  <si>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</si>
  <si>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</si>
  <si>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</si>
  <si>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</si>
  <si>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</si>
  <si>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</si>
  <si>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</si>
  <si>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</si>
  <si>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</si>
  <si>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</si>
  <si>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</si>
  <si>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</si>
  <si>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</si>
  <si>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</si>
  <si>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</si>
  <si>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</si>
  <si>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</si>
  <si>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</si>
  <si>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</si>
  <si>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</si>
  <si>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</si>
  <si>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</si>
  <si>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</si>
  <si>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</si>
  <si>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</si>
  <si>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</si>
  <si>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</si>
  <si>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</si>
  <si>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</si>
  <si>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</si>
  <si>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</si>
  <si>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</si>
  <si>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</si>
  <si>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</si>
  <si>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</si>
  <si>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</si>
  <si>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</si>
  <si>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</si>
  <si>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</si>
  <si>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</si>
  <si>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</si>
  <si>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</si>
  <si>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</si>
  <si>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</si>
  <si>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</si>
  <si>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</si>
  <si>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</si>
  <si>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</si>
  <si>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</si>
  <si>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</si>
  <si>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</si>
  <si>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</si>
  <si>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</si>
  <si>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</si>
  <si>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</si>
  <si>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</si>
  <si>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</si>
  <si>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</si>
  <si>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</si>
  <si>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</si>
  <si>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</si>
  <si>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</si>
  <si>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</si>
  <si>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</si>
  <si>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</si>
  <si>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</si>
  <si>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</si>
  <si>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</si>
  <si>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</si>
  <si>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</si>
  <si>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</si>
  <si>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</si>
  <si>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</si>
  <si>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</si>
  <si>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</si>
  <si>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</si>
  <si>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</si>
  <si>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</si>
  <si>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</si>
  <si>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</si>
  <si>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</si>
  <si>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</si>
  <si>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</si>
  <si>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</si>
  <si>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</si>
  <si>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</si>
  <si>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</si>
  <si>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</si>
  <si>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</si>
  <si>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</si>
  <si>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</si>
  <si>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</si>
  <si>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</si>
  <si>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</si>
  <si>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</si>
  <si>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</si>
  <si>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</si>
  <si>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</si>
  <si>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</si>
  <si>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</si>
  <si>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</si>
  <si>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</si>
  <si>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</si>
  <si>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</si>
  <si>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</si>
  <si>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</si>
  <si>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</si>
  <si>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</si>
  <si>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</si>
  <si>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</si>
  <si>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</si>
  <si>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</si>
  <si>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</si>
  <si>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</si>
  <si>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</si>
  <si>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</si>
  <si>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</si>
  <si>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</si>
  <si>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</si>
  <si>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</si>
  <si>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</si>
  <si>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</si>
  <si>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</si>
  <si>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</si>
  <si>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</si>
  <si>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</si>
  <si>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</si>
  <si>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</si>
  <si>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</si>
  <si>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</si>
  <si>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</si>
  <si>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</si>
  <si>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</si>
  <si>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</si>
  <si>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</si>
  <si>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</si>
  <si>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</si>
  <si>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</si>
  <si>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</si>
  <si>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</si>
  <si>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</si>
  <si>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</si>
  <si>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</si>
  <si>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</si>
  <si>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</si>
  <si>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</si>
  <si>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</si>
  <si>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</si>
  <si>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</si>
  <si>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</si>
  <si>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</si>
  <si>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</si>
  <si>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</si>
  <si>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</si>
  <si>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</si>
  <si>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</si>
  <si>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</si>
  <si>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</si>
  <si>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</si>
  <si>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</si>
  <si>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</si>
  <si>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</si>
  <si>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</si>
  <si>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</si>
  <si>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</si>
  <si>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</si>
  <si>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</si>
  <si>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</si>
  <si>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</si>
  <si>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</si>
  <si>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</si>
  <si>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</si>
  <si>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</si>
  <si>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</si>
  <si>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</si>
  <si>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</si>
  <si>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</si>
  <si>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</si>
  <si>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</si>
  <si>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</si>
  <si>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</si>
  <si>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</si>
  <si>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</si>
  <si>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</si>
  <si>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</si>
  <si>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</si>
  <si>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</si>
  <si>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</si>
  <si>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</si>
  <si>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</si>
  <si>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</si>
  <si>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</si>
  <si>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</si>
  <si>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</si>
  <si>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</si>
  <si>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</si>
  <si>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</si>
  <si>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</si>
  <si>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</si>
  <si>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</si>
  <si>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</si>
  <si>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</si>
  <si>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</si>
  <si>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</si>
  <si>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</si>
  <si>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</si>
  <si>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</si>
  <si>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</si>
  <si>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</si>
  <si>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</si>
  <si>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</si>
  <si>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</si>
  <si>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</si>
  <si>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</si>
  <si>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</si>
  <si>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</si>
  <si>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</si>
  <si>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</si>
  <si>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</si>
  <si>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</si>
  <si>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</si>
  <si>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</si>
  <si>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</si>
  <si>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</si>
  <si>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</si>
  <si>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</si>
  <si>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</si>
  <si>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</si>
  <si>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</si>
  <si>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</si>
  <si>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</si>
  <si>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</si>
  <si>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</si>
  <si>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</si>
  <si>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</si>
  <si>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</si>
  <si>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</si>
  <si>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</si>
  <si>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</si>
  <si>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</si>
  <si>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</si>
  <si>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</si>
  <si>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</si>
  <si>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</si>
  <si>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</si>
  <si>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</si>
  <si>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</si>
  <si>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</si>
  <si>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</si>
  <si>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</si>
  <si>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</si>
  <si>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</si>
  <si>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</si>
  <si>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</si>
  <si>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</si>
  <si>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</si>
  <si>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</si>
  <si>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</si>
  <si>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</si>
  <si>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</si>
  <si>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</si>
  <si>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</si>
  <si>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</si>
  <si>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</si>
  <si>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</si>
  <si>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</si>
  <si>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</si>
  <si>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</si>
  <si>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</si>
  <si>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</si>
  <si>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</si>
  <si>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</si>
  <si>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</si>
  <si>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</si>
  <si>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</si>
  <si>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</si>
  <si>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</si>
  <si>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</si>
  <si>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</si>
  <si>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</si>
  <si>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</si>
  <si>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</si>
  <si>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</si>
  <si>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</si>
  <si>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</si>
  <si>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</si>
  <si>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</si>
  <si>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</si>
  <si>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</si>
  <si>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</si>
  <si>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</si>
  <si>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</si>
  <si>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</si>
  <si>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</si>
  <si>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</si>
  <si>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</si>
  <si>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</si>
  <si>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</si>
  <si>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</si>
  <si>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</si>
  <si>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</si>
  <si>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</si>
  <si>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</si>
  <si>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</si>
  <si>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</si>
  <si>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</si>
  <si>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</si>
  <si>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</si>
  <si>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</si>
  <si>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</si>
  <si>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</si>
  <si>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</si>
  <si>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</si>
  <si>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</si>
  <si>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</si>
  <si>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</si>
  <si>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</si>
  <si>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</si>
  <si>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</si>
  <si>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</si>
  <si>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</si>
  <si>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</si>
  <si>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</si>
  <si>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</si>
  <si>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</si>
  <si>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</si>
  <si>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</si>
  <si>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</si>
  <si>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</si>
  <si>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</si>
  <si>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</si>
  <si>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</si>
  <si>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</si>
  <si>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</si>
  <si>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</si>
  <si>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</si>
  <si>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</si>
  <si>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</si>
  <si>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</si>
  <si>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</si>
  <si>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</si>
  <si>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</si>
  <si>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</si>
  <si>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</si>
  <si>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</si>
  <si>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</si>
  <si>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</si>
  <si>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</si>
  <si>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</si>
  <si>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</si>
  <si>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</si>
  <si>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</si>
  <si>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</si>
  <si>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</si>
  <si>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</si>
  <si>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</si>
  <si>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</si>
  <si>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</si>
  <si>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</si>
  <si>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</si>
  <si>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</si>
  <si>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</si>
  <si>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</si>
  <si>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</si>
  <si>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</si>
  <si>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</si>
  <si>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</si>
  <si>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</si>
  <si>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</si>
  <si>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</si>
  <si>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</si>
  <si>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</si>
  <si>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</si>
  <si>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</si>
  <si>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</si>
  <si>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</si>
  <si>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</si>
  <si>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</si>
  <si>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</si>
  <si>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</si>
  <si>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</si>
  <si>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</si>
  <si>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</si>
  <si>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</si>
  <si>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</si>
  <si>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</si>
  <si>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</si>
  <si>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</si>
  <si>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</si>
  <si>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</si>
  <si>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</si>
  <si>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</si>
  <si>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</si>
  <si>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</si>
  <si>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</si>
  <si>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</si>
  <si>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</si>
  <si>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</si>
  <si>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</si>
  <si>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</si>
  <si>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</si>
  <si>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</si>
  <si>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</si>
  <si>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</si>
  <si>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</si>
  <si>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</si>
  <si>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</si>
  <si>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</si>
  <si>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</si>
  <si>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</si>
  <si>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</si>
  <si>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</si>
  <si>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</si>
  <si>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</si>
  <si>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</si>
  <si>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</si>
  <si>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</si>
  <si>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</si>
  <si>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</si>
  <si>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</si>
  <si>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</si>
  <si>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</si>
  <si>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</si>
  <si>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</si>
  <si>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</si>
  <si>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</si>
  <si>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</si>
  <si>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</si>
  <si>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</si>
  <si>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</si>
  <si>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</si>
  <si>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</si>
  <si>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</si>
  <si>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</si>
  <si>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</si>
  <si>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</si>
  <si>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</si>
  <si>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</si>
  <si>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</si>
  <si>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</si>
  <si>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</si>
  <si>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</si>
  <si>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</si>
  <si>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</si>
  <si>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</si>
  <si>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</si>
  <si>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</si>
  <si>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</si>
  <si>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</si>
  <si>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</si>
  <si>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</si>
  <si>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</si>
  <si>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</si>
  <si>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</si>
  <si>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</si>
  <si>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</si>
  <si>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</si>
  <si>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</si>
  <si>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</si>
  <si>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</si>
  <si>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</si>
  <si>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</si>
  <si>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</si>
  <si>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</si>
  <si>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</si>
  <si>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</si>
  <si>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</si>
  <si>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</si>
  <si>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</si>
  <si>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</si>
  <si>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</si>
  <si>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</si>
  <si>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</si>
  <si>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</si>
  <si>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</si>
  <si>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</si>
  <si>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</si>
  <si>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</si>
  <si>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</si>
  <si>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</si>
  <si>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</si>
  <si>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</si>
  <si>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</si>
  <si>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</si>
  <si>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</si>
  <si>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</si>
  <si>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</si>
  <si>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</si>
  <si>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</si>
  <si>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</si>
  <si>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</si>
  <si>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</si>
  <si>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</si>
  <si>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</si>
  <si>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</si>
  <si>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</si>
  <si>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</si>
  <si>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</si>
  <si>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</si>
  <si>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</si>
  <si>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</si>
  <si>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</si>
  <si>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</si>
  <si>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</si>
  <si>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</si>
  <si>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</si>
  <si>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</si>
  <si>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</si>
  <si>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</si>
  <si>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</si>
  <si>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</si>
  <si>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</si>
  <si>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</si>
  <si>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</si>
  <si>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</si>
  <si>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</si>
  <si>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</si>
  <si>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</si>
  <si>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</si>
  <si>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</si>
  <si>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</si>
  <si>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</si>
  <si>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</si>
  <si>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</si>
  <si>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</si>
  <si>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</si>
  <si>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</si>
  <si>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</si>
  <si>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</si>
  <si>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</si>
  <si>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</si>
  <si>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</si>
  <si>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</si>
  <si>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</si>
  <si>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</si>
  <si>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</si>
  <si>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</si>
  <si>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</si>
  <si>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</si>
  <si>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</si>
  <si>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</si>
  <si>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</si>
  <si>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</si>
  <si>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</si>
  <si>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</si>
  <si>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</si>
  <si>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</si>
  <si>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</si>
  <si>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</si>
  <si>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</si>
  <si>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</si>
  <si>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</si>
  <si>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</si>
  <si>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</si>
  <si>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</si>
  <si>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</si>
  <si>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</si>
  <si>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</si>
  <si>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</si>
  <si>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</si>
  <si>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</si>
  <si>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</si>
  <si>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</si>
  <si>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</si>
  <si>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</si>
  <si>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</si>
  <si>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</si>
  <si>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</si>
  <si>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</si>
  <si>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</si>
  <si>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</si>
  <si>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</si>
  <si>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</si>
  <si>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</si>
  <si>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</si>
  <si>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</si>
  <si>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</si>
  <si>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</si>
  <si>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</si>
  <si>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</si>
  <si>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</si>
  <si>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</si>
  <si>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</si>
  <si>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</si>
  <si>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</si>
  <si>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</si>
  <si>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</si>
  <si>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</si>
  <si>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</si>
  <si>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</si>
  <si>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</si>
  <si>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</si>
  <si>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</si>
  <si>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</si>
  <si>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</si>
  <si>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</si>
  <si>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</si>
  <si>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</si>
  <si>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</si>
  <si>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</si>
  <si>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</si>
  <si>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</si>
  <si>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</si>
  <si>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</si>
  <si>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</si>
  <si>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</si>
  <si>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</si>
  <si>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</si>
  <si>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</si>
  <si>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</si>
  <si>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</si>
  <si>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</si>
  <si>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</si>
  <si>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</si>
  <si>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</si>
  <si>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</si>
  <si>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</si>
  <si>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</si>
  <si>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</si>
  <si>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</si>
  <si>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</si>
  <si>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</si>
  <si>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</si>
  <si>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</si>
  <si>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</si>
  <si>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</si>
  <si>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</si>
  <si>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</si>
  <si>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</si>
  <si>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</si>
  <si>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</si>
  <si>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</si>
  <si>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</si>
  <si>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</si>
  <si>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</si>
  <si>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</si>
  <si>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</si>
  <si>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</si>
  <si>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</si>
  <si>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</si>
  <si>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</si>
  <si>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</si>
  <si>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</si>
  <si>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</si>
  <si>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</si>
  <si>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</si>
  <si>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</si>
  <si>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</si>
  <si>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</si>
  <si>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</si>
  <si>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</si>
  <si>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</si>
  <si>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</si>
  <si>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</si>
  <si>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</si>
  <si>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</si>
  <si>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</si>
  <si>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</si>
  <si>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</si>
  <si>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</si>
  <si>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</si>
  <si>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</si>
  <si>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</si>
  <si>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</si>
  <si>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</si>
  <si>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</si>
  <si>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</si>
  <si>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</si>
  <si>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</si>
  <si>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</si>
  <si>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</si>
  <si>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</si>
  <si>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</si>
  <si>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</si>
  <si>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</si>
  <si>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</si>
  <si>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</si>
  <si>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</si>
  <si>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</si>
  <si>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</si>
  <si>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</si>
  <si>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</si>
  <si>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</si>
  <si>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</si>
  <si>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</si>
  <si>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</si>
  <si>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</si>
  <si>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</si>
  <si>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</si>
  <si>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</si>
  <si>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</si>
  <si>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</si>
  <si>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</si>
  <si>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</si>
  <si>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</si>
  <si>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</si>
  <si>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</si>
  <si>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</si>
  <si>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</si>
  <si>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</si>
  <si>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</si>
  <si>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</si>
  <si>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</si>
  <si>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</si>
  <si>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</si>
  <si>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</si>
  <si>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</si>
  <si>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</si>
  <si>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</si>
  <si>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</si>
  <si>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</si>
  <si>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</si>
  <si>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</si>
  <si>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</si>
  <si>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</si>
  <si>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</si>
  <si>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</si>
  <si>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</si>
  <si>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</si>
  <si>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</si>
  <si>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</si>
  <si>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</si>
  <si>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</si>
  <si>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</si>
  <si>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</si>
  <si>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</si>
  <si>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</si>
  <si>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</si>
  <si>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</si>
  <si>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</si>
  <si>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</si>
  <si>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</si>
  <si>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</si>
  <si>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</si>
  <si>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</si>
  <si>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</si>
  <si>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</si>
  <si>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</si>
  <si>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</si>
  <si>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</si>
  <si>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</si>
  <si>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</si>
  <si>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</si>
  <si>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</si>
  <si>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</si>
  <si>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</si>
  <si>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</si>
  <si>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</si>
  <si>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</si>
  <si>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</si>
  <si>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</si>
  <si>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</si>
  <si>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</si>
  <si>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</si>
  <si>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</si>
  <si>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</si>
  <si>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</si>
  <si>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</si>
  <si>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</si>
  <si>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</si>
  <si>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</si>
  <si>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</si>
  <si>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</si>
  <si>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</si>
  <si>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</si>
  <si>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</si>
  <si>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</si>
  <si>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</si>
  <si>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</si>
  <si>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</si>
  <si>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</si>
  <si>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</si>
  <si>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</si>
  <si>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</si>
  <si>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</si>
  <si>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</si>
  <si>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</si>
  <si>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</si>
  <si>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</si>
  <si>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</si>
  <si>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</si>
  <si>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</si>
  <si>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</si>
  <si>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</si>
  <si>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</si>
  <si>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</si>
  <si>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</si>
  <si>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</si>
  <si>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</si>
  <si>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</si>
  <si>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</si>
  <si>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</si>
  <si>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</si>
  <si>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</si>
  <si>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</si>
  <si>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</si>
  <si>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</si>
  <si>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</si>
  <si>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</si>
  <si>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</si>
  <si>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</si>
  <si>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</si>
  <si>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</si>
  <si>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</si>
  <si>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</si>
  <si>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</si>
  <si>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</si>
  <si>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</si>
  <si>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</si>
  <si>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</si>
  <si>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</si>
  <si>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</si>
  <si>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</si>
  <si>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</si>
  <si>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</si>
  <si>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</si>
  <si>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</si>
  <si>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</si>
  <si>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</si>
  <si>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</si>
  <si>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</si>
  <si>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</si>
  <si>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</si>
  <si>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</si>
  <si>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</si>
  <si>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</si>
  <si>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</si>
  <si>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</si>
  <si>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</si>
  <si>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</si>
  <si>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</si>
  <si>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</si>
  <si>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</si>
  <si>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</si>
  <si>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</si>
  <si>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</si>
  <si>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</si>
  <si>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</si>
  <si>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</si>
  <si>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</si>
  <si>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</si>
  <si>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</si>
  <si>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</si>
  <si>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</si>
  <si>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</si>
  <si>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</si>
  <si>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</si>
  <si>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</si>
  <si>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</si>
  <si>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</si>
  <si>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</si>
  <si>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</si>
  <si>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</si>
  <si>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</si>
  <si>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</si>
  <si>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</si>
  <si>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</si>
  <si>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</si>
  <si>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</si>
  <si>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</si>
  <si>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</si>
  <si>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</si>
  <si>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</si>
  <si>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</si>
  <si>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</si>
  <si>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</si>
  <si>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</si>
  <si>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</si>
  <si>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</si>
  <si>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</si>
  <si>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</si>
  <si>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</si>
  <si>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</si>
  <si>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</si>
  <si>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</si>
  <si>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</si>
  <si>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</si>
  <si>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</si>
  <si>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</si>
  <si>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</si>
  <si>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</si>
  <si>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</si>
  <si>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</si>
  <si>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</si>
  <si>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</si>
  <si>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</si>
  <si>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</si>
  <si>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</si>
  <si>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</si>
  <si>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</si>
  <si>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</si>
  <si>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</si>
  <si>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</si>
  <si>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</si>
  <si>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</si>
  <si>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</si>
  <si>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</si>
  <si>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</si>
  <si>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</si>
  <si>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</si>
  <si>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</si>
  <si>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</si>
  <si>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</si>
  <si>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</si>
  <si>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</si>
  <si>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</si>
  <si>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</si>
  <si>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</si>
  <si>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</si>
  <si>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</si>
  <si>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</si>
  <si>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</si>
  <si>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</si>
  <si>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</si>
  <si>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</si>
  <si>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</si>
  <si>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</si>
  <si>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</si>
  <si>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</si>
  <si>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</si>
  <si>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</si>
  <si>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</si>
  <si>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</si>
  <si>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</si>
  <si>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</si>
  <si>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</si>
  <si>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</si>
  <si>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</si>
  <si>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</si>
  <si>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</si>
  <si>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</si>
  <si>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</si>
  <si>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</si>
  <si>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</si>
  <si>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</si>
  <si>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</si>
  <si>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</si>
  <si>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</si>
  <si>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</si>
  <si>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</si>
  <si>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</si>
  <si>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</si>
  <si>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</si>
  <si>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</si>
  <si>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</si>
  <si>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</si>
  <si>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</si>
  <si>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</si>
  <si>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</si>
  <si>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</si>
  <si>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</si>
  <si>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</si>
  <si>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</si>
  <si>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</si>
  <si>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</si>
  <si>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</si>
  <si>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</si>
  <si>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</si>
  <si>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</si>
  <si>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</si>
  <si>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</si>
  <si>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</si>
  <si>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</si>
  <si>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</si>
  <si>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</si>
  <si>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</si>
  <si>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</si>
  <si>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</si>
  <si>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</si>
  <si>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</si>
  <si>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</si>
  <si>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</si>
  <si>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</si>
  <si>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</si>
  <si>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</si>
  <si>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</si>
  <si>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</si>
  <si>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</si>
  <si>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</si>
  <si>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</si>
  <si>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</si>
  <si>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</si>
  <si>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</si>
  <si>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</si>
  <si>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</si>
  <si>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</si>
  <si>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</si>
  <si>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</si>
  <si>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</si>
  <si>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</si>
  <si>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</si>
  <si>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</si>
  <si>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</si>
  <si>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</si>
  <si>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</si>
  <si>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</si>
  <si>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</si>
  <si>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</si>
  <si>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</si>
  <si>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</si>
  <si>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</si>
  <si>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</si>
  <si>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</si>
  <si>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</si>
  <si>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</si>
  <si>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</si>
  <si>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</si>
  <si>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</si>
  <si>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</si>
  <si>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</si>
  <si>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</si>
  <si>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</si>
  <si>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</si>
  <si>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</si>
  <si>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</si>
  <si>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</si>
  <si>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</si>
  <si>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</si>
  <si>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</si>
  <si>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</si>
  <si>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</si>
  <si>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</si>
  <si>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</si>
  <si>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</si>
  <si>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</si>
  <si>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</si>
  <si>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</si>
  <si>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</si>
  <si>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</si>
  <si>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</si>
  <si>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</si>
  <si>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</si>
  <si>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</si>
  <si>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</si>
  <si>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</si>
  <si>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</si>
  <si>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</si>
  <si>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</si>
  <si>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</si>
  <si>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</si>
  <si>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</si>
  <si>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</si>
  <si>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</si>
  <si>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</si>
  <si>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</si>
  <si>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</si>
  <si>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</si>
  <si>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</si>
  <si>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</si>
  <si>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</si>
  <si>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</si>
  <si>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</si>
  <si>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</si>
  <si>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</si>
  <si>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</si>
  <si>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</si>
  <si>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</si>
  <si>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</si>
  <si>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</si>
  <si>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</si>
  <si>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</si>
  <si>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</si>
  <si>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</si>
  <si>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</si>
  <si>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</si>
  <si>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</si>
  <si>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</si>
  <si>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</si>
  <si>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</si>
  <si>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</si>
  <si>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</si>
  <si>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</si>
  <si>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</si>
  <si>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</si>
  <si>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</si>
  <si>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</si>
  <si>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</si>
  <si>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</si>
  <si>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</si>
  <si>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</si>
  <si>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</si>
  <si>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</si>
  <si>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</si>
  <si>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</si>
  <si>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</si>
  <si>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</si>
  <si>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</si>
  <si>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</si>
  <si>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</si>
  <si>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</si>
  <si>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</si>
  <si>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</si>
  <si>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</si>
  <si>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</si>
  <si>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</si>
  <si>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</si>
  <si>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</si>
  <si>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</si>
  <si>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</si>
  <si>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</si>
  <si>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</si>
  <si>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</si>
  <si>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</si>
  <si>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</si>
  <si>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</si>
  <si>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</si>
  <si>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</si>
  <si>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</si>
  <si>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</si>
  <si>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</si>
  <si>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</si>
  <si>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</si>
  <si>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</si>
  <si>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</si>
  <si>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</si>
  <si>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</si>
  <si>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</si>
  <si>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</si>
  <si>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</si>
  <si>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</si>
  <si>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</si>
  <si>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</si>
  <si>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</si>
  <si>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</si>
  <si>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</si>
  <si>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</si>
  <si>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</si>
  <si>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</si>
  <si>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</si>
  <si>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</si>
  <si>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</si>
  <si>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</si>
  <si>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</si>
  <si>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</si>
  <si>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</si>
  <si>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</si>
  <si>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</si>
  <si>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</si>
  <si>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</si>
  <si>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</si>
  <si>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</si>
  <si>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</si>
  <si>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</si>
  <si>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</si>
  <si>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</si>
  <si>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</si>
  <si>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</si>
  <si>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</si>
  <si>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</si>
  <si>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</si>
  <si>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</si>
  <si>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</si>
  <si>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</si>
  <si>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</si>
  <si>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</si>
  <si>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</si>
  <si>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</si>
  <si>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</si>
  <si>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</si>
  <si>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</si>
  <si>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</si>
  <si>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</si>
  <si>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</si>
  <si>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</si>
  <si>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</si>
  <si>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</si>
  <si>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</si>
  <si>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</si>
  <si>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</si>
  <si>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</si>
  <si>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</si>
  <si>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</si>
  <si>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</si>
  <si>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</si>
  <si>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</si>
  <si>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</si>
  <si>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</si>
  <si>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</si>
  <si>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</si>
  <si>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</si>
  <si>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</si>
  <si>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</si>
  <si>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</si>
  <si>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</si>
  <si>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</si>
  <si>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</si>
  <si>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</si>
  <si>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</si>
  <si>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</si>
  <si>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</si>
  <si>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</si>
  <si>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</si>
  <si>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</si>
  <si>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</si>
  <si>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</si>
  <si>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</si>
  <si>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</si>
  <si>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</si>
  <si>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</si>
  <si>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</si>
  <si>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</si>
  <si>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</si>
  <si>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</si>
  <si>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</si>
  <si>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</si>
  <si>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</si>
  <si>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</si>
  <si>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</si>
  <si>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</si>
  <si>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</si>
  <si>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</si>
  <si>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</si>
  <si>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</si>
  <si>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</si>
  <si>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</si>
  <si>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</si>
  <si>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</si>
  <si>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</si>
  <si>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</si>
  <si>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</si>
  <si>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</si>
  <si>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</si>
  <si>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</si>
  <si>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</si>
  <si>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</si>
  <si>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</si>
  <si>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</si>
  <si>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</si>
  <si>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</si>
  <si>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</si>
  <si>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</si>
  <si>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</si>
  <si>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</si>
  <si>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</si>
  <si>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</si>
  <si>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</si>
  <si>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</si>
  <si>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</si>
  <si>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</si>
  <si>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</si>
  <si>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</si>
  <si>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</si>
  <si>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</si>
  <si>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</si>
  <si>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</si>
  <si>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</si>
  <si>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</si>
  <si>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</si>
  <si>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</si>
  <si>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</si>
  <si>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</si>
  <si>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</si>
  <si>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</si>
  <si>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</si>
  <si>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</si>
  <si>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</si>
  <si>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</si>
  <si>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</si>
  <si>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</si>
  <si>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</si>
  <si>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</si>
  <si>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</si>
  <si>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</si>
  <si>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</si>
  <si>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</si>
  <si>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</si>
  <si>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</si>
  <si>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</si>
  <si>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</si>
  <si>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</si>
  <si>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</si>
  <si>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</si>
  <si>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</si>
  <si>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</si>
  <si>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</si>
  <si>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</si>
  <si>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</si>
  <si>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</si>
  <si>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</si>
  <si>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</si>
  <si>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</si>
  <si>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</si>
  <si>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</si>
  <si>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</si>
  <si>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</si>
  <si>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</si>
  <si>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</si>
  <si>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</si>
  <si>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</si>
  <si>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</si>
  <si>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</si>
  <si>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</si>
  <si>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</si>
  <si>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</si>
  <si>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</si>
  <si>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</si>
  <si>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</si>
  <si>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</si>
  <si>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</si>
  <si>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</si>
  <si>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</si>
  <si>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</si>
  <si>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</si>
  <si>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</si>
  <si>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</si>
  <si>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</si>
  <si>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</si>
  <si>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</si>
  <si>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</si>
  <si>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</si>
  <si>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</si>
  <si>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</si>
  <si>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</si>
  <si>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</si>
  <si>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</si>
  <si>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</si>
  <si>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</si>
  <si>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</si>
  <si>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</si>
  <si>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</si>
  <si>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</si>
  <si>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</si>
  <si>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</si>
  <si>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</si>
  <si>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</si>
  <si>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</si>
  <si>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</si>
  <si>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</si>
  <si>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</si>
  <si>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</si>
  <si>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</si>
  <si>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</si>
  <si>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</si>
  <si>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</si>
  <si>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</si>
  <si>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</si>
  <si>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</si>
  <si>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</si>
  <si>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</si>
  <si>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</si>
  <si>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</si>
  <si>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</si>
  <si>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</si>
  <si>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</si>
  <si>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</si>
  <si>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</si>
  <si>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</si>
  <si>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</si>
  <si>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</si>
  <si>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</si>
  <si>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</si>
  <si>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</si>
  <si>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</si>
  <si>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</si>
  <si>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</si>
  <si>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</si>
  <si>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</si>
  <si>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</si>
  <si>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</si>
  <si>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</si>
  <si>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</si>
  <si>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</si>
  <si>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</si>
  <si>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</si>
  <si>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</si>
  <si>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</si>
  <si>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</si>
  <si>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</si>
  <si>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</si>
  <si>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</si>
  <si>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</si>
  <si>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</si>
  <si>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</si>
  <si>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</si>
  <si>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</si>
  <si>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</si>
  <si>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</si>
  <si>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</si>
  <si>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</si>
  <si>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</si>
  <si>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</si>
  <si>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</si>
  <si>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</si>
  <si>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</si>
  <si>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</si>
  <si>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</si>
  <si>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</si>
  <si>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</si>
  <si>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</si>
  <si>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</si>
  <si>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</si>
  <si>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</si>
  <si>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</si>
  <si>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</si>
  <si>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</si>
  <si>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</si>
  <si>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</si>
  <si>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</si>
  <si>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</si>
  <si>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</si>
  <si>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</si>
  <si>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</si>
  <si>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</si>
  <si>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</si>
  <si>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</si>
  <si>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</si>
  <si>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</si>
  <si>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</si>
  <si>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</si>
  <si>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</si>
  <si>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</si>
  <si>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</si>
  <si>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</si>
  <si>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</si>
  <si>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</si>
  <si>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</si>
  <si>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</si>
  <si>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</si>
  <si>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</si>
  <si>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</si>
  <si>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</si>
  <si>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</si>
  <si>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</si>
  <si>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</si>
  <si>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</si>
  <si>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</si>
  <si>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</si>
  <si>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</si>
  <si>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</si>
  <si>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</si>
  <si>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</si>
  <si>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</si>
  <si>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</si>
  <si>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</si>
  <si>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</si>
  <si>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</si>
  <si>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</si>
  <si>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</si>
  <si>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</si>
  <si>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</si>
  <si>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</si>
  <si>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</si>
  <si>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</si>
  <si>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</si>
  <si>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</si>
  <si>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</si>
  <si>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</si>
  <si>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</si>
  <si>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</si>
  <si>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</si>
  <si>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</si>
  <si>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</si>
  <si>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</si>
  <si>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</si>
  <si>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</si>
  <si>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</si>
  <si>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</si>
  <si>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</si>
  <si>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</si>
  <si>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</si>
  <si>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</si>
  <si>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</si>
  <si>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</si>
  <si>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</si>
  <si>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</si>
  <si>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</si>
  <si>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</si>
  <si>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</si>
  <si>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</si>
  <si>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</si>
  <si>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</si>
  <si>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</si>
  <si>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</si>
  <si>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</si>
  <si>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</si>
  <si>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</si>
  <si>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</si>
  <si>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</si>
  <si>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</si>
  <si>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</si>
  <si>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</si>
  <si>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</si>
  <si>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</si>
  <si>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</si>
  <si>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</si>
  <si>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</si>
  <si>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</si>
  <si>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</si>
  <si>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</si>
  <si>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</si>
  <si>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</si>
  <si>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</si>
  <si>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</si>
  <si>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</si>
  <si>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</si>
  <si>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</si>
  <si>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</si>
  <si>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</si>
  <si>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</si>
  <si>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</si>
  <si>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</si>
  <si>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</si>
  <si>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</si>
  <si>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</si>
  <si>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</si>
  <si>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</si>
  <si>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</si>
  <si>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</si>
  <si>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</si>
  <si>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</si>
  <si>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</si>
  <si>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</si>
  <si>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</si>
  <si>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</si>
  <si>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</si>
  <si>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</si>
  <si>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</si>
  <si>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</si>
  <si>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</si>
  <si>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</si>
  <si>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</si>
  <si>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</si>
  <si>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</si>
  <si>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</si>
  <si>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</si>
  <si>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</si>
  <si>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</si>
  <si>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</si>
  <si>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</si>
  <si>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</si>
  <si>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</si>
  <si>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</si>
  <si>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</si>
  <si>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</si>
  <si>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</si>
  <si>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</si>
  <si>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</si>
  <si>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</si>
  <si>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</si>
  <si>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</si>
  <si>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</si>
  <si>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</si>
  <si>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</si>
  <si>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</si>
  <si>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</si>
  <si>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</si>
  <si>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</si>
  <si>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</si>
  <si>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</si>
  <si>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</si>
  <si>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</si>
  <si>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</si>
  <si>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</si>
  <si>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</si>
  <si>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</si>
  <si>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</si>
  <si>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</si>
  <si>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</si>
  <si>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</si>
  <si>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</si>
  <si>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</si>
  <si>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</si>
  <si>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</si>
  <si>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</si>
  <si>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</si>
  <si>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</si>
  <si>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</si>
  <si>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</si>
  <si>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</si>
  <si>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</si>
  <si>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</si>
  <si>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</si>
  <si>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</si>
  <si>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</si>
  <si>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</si>
  <si>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</si>
  <si>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</si>
  <si>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</si>
  <si>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</si>
  <si>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</si>
  <si>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</si>
  <si>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</si>
  <si>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</si>
  <si>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</si>
  <si>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</si>
  <si>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</si>
  <si>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</si>
  <si>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</si>
  <si>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</si>
  <si>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</si>
  <si>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</si>
  <si>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</si>
  <si>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</si>
  <si>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</si>
  <si>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</si>
  <si>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</si>
  <si>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</si>
  <si>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</si>
  <si>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</si>
  <si>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</si>
  <si>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</si>
  <si>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</si>
  <si>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</si>
  <si>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</si>
  <si>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</si>
  <si>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</si>
  <si>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</si>
  <si>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</si>
  <si>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</si>
  <si>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</si>
  <si>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</si>
  <si>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</si>
  <si>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</si>
  <si>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</si>
  <si>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</si>
  <si>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</si>
  <si>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</si>
  <si>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</si>
  <si>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</si>
  <si>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</si>
  <si>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</si>
  <si>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</si>
  <si>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</si>
  <si>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</si>
  <si>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</si>
  <si>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</si>
  <si>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</si>
  <si>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</si>
  <si>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</si>
  <si>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</si>
  <si>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</si>
  <si>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</si>
  <si>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</si>
  <si>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</si>
  <si>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</si>
  <si>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</si>
  <si>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</si>
  <si>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</si>
  <si>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</si>
  <si>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</si>
  <si>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</si>
  <si>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</si>
  <si>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</si>
  <si>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</si>
  <si>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</si>
  <si>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</si>
  <si>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</si>
  <si>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</si>
  <si>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</si>
  <si>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</si>
  <si>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</si>
  <si>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</si>
  <si>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</si>
  <si>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</si>
  <si>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</si>
  <si>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</si>
  <si>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</si>
  <si>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</si>
  <si>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</si>
  <si>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</si>
  <si>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</si>
  <si>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</si>
  <si>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</si>
  <si>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</si>
  <si>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</si>
  <si>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</si>
  <si>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</si>
  <si>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</si>
  <si>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</si>
  <si>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</si>
  <si>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</si>
  <si>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</si>
  <si>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</si>
  <si>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</si>
  <si>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</si>
  <si>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</si>
  <si>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</si>
  <si>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</si>
  <si>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</si>
  <si>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</si>
  <si>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</si>
  <si>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</si>
  <si>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</si>
  <si>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</si>
  <si>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</si>
  <si>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</si>
  <si>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</si>
  <si>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</si>
  <si>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</si>
  <si>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</si>
  <si>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</si>
  <si>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</si>
  <si>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</si>
  <si>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</si>
  <si>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</si>
  <si>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</si>
  <si>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</si>
  <si>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</si>
  <si>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</si>
  <si>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</si>
  <si>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</si>
  <si>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</si>
  <si>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</si>
  <si>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</si>
  <si>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</si>
  <si>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</si>
  <si>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</si>
  <si>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</si>
  <si>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</si>
  <si>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</si>
  <si>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</si>
  <si>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</si>
  <si>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</si>
  <si>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</si>
  <si>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</si>
  <si>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</si>
  <si>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</si>
  <si>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</si>
  <si>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</si>
  <si>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</si>
  <si>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</si>
  <si>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</si>
  <si>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</si>
  <si>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</si>
  <si>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</si>
  <si>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</si>
  <si>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</si>
  <si>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</si>
  <si>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</si>
  <si>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</si>
  <si>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</si>
  <si>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</si>
  <si>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</si>
  <si>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</si>
  <si>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</si>
  <si>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</si>
  <si>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</si>
  <si>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</si>
  <si>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</si>
  <si>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</si>
  <si>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</si>
  <si>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</si>
  <si>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</si>
  <si>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</si>
  <si>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</si>
  <si>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</si>
  <si>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</si>
  <si>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</si>
  <si>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</si>
  <si>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</si>
  <si>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</si>
  <si>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</si>
  <si>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</si>
  <si>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</si>
  <si>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</si>
  <si>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</si>
  <si>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</si>
  <si>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</si>
  <si>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</si>
  <si>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</si>
  <si>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</si>
  <si>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</si>
  <si>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</si>
  <si>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</si>
  <si>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</si>
  <si>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</si>
  <si>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</si>
  <si>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</si>
  <si>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</si>
  <si>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</si>
  <si>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</si>
  <si>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</si>
  <si>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</si>
  <si>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</si>
  <si>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</si>
  <si>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</si>
  <si>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</si>
  <si>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</si>
  <si>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</si>
  <si>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</si>
  <si>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</si>
  <si>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</si>
  <si>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</si>
  <si>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</si>
  <si>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</si>
  <si>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</si>
  <si>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</si>
  <si>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</si>
  <si>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</si>
  <si>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</si>
  <si>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</si>
  <si>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</si>
  <si>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</si>
  <si>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</si>
  <si>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</si>
  <si>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</si>
  <si>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</si>
  <si>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</si>
  <si>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</si>
  <si>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</si>
  <si>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</si>
  <si>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</si>
  <si>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</si>
  <si>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</si>
  <si>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</si>
  <si>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</si>
  <si>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</si>
  <si>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</si>
  <si>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</si>
  <si>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</si>
  <si>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</si>
  <si>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</si>
  <si>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</si>
  <si>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</si>
  <si>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</si>
  <si>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</si>
  <si>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</si>
  <si>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</si>
  <si>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</si>
  <si>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</si>
  <si>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</si>
  <si>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</si>
  <si>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</si>
  <si>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</si>
  <si>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</si>
  <si>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</si>
  <si>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</si>
  <si>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</si>
  <si>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</si>
  <si>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</si>
  <si>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</si>
  <si>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</si>
  <si>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</si>
  <si>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</si>
  <si>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</si>
  <si>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</si>
  <si>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</si>
  <si>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</si>
  <si>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</si>
  <si>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</si>
  <si>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</si>
  <si>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</si>
  <si>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</si>
  <si>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</si>
  <si>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</si>
  <si>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</si>
  <si>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</si>
  <si>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</si>
  <si>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</si>
  <si>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</si>
  <si>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</si>
  <si>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</si>
  <si>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</si>
  <si>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</si>
  <si>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</si>
  <si>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</si>
  <si>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</si>
  <si>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</si>
  <si>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</si>
  <si>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</si>
  <si>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</si>
  <si>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</si>
  <si>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</si>
  <si>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</si>
  <si>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</si>
  <si>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</si>
  <si>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</si>
  <si>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</si>
  <si>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</si>
  <si>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</si>
  <si>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</si>
  <si>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</si>
  <si>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</si>
  <si>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</si>
  <si>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</si>
  <si>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</si>
  <si>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</si>
  <si>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</si>
  <si>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</si>
  <si>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</si>
  <si>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</si>
  <si>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</si>
  <si>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</si>
  <si>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</si>
  <si>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</si>
  <si>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</si>
  <si>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</si>
  <si>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</si>
  <si>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</si>
  <si>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</si>
  <si>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</si>
  <si>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</si>
  <si>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</si>
  <si>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</si>
  <si>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</si>
  <si>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</si>
  <si>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</si>
  <si>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</si>
  <si>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</si>
  <si>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</si>
  <si>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</si>
  <si>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</si>
  <si>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</si>
  <si>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</si>
  <si>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</si>
  <si>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</si>
  <si>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</si>
  <si>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</si>
  <si>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</si>
  <si>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</si>
  <si>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</si>
  <si>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</si>
  <si>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</si>
  <si>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</si>
  <si>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</si>
  <si>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</si>
  <si>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</si>
  <si>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</si>
  <si>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</si>
  <si>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</si>
  <si>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</si>
  <si>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</si>
  <si>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</si>
  <si>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</si>
  <si>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</si>
  <si>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</si>
  <si>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</si>
  <si>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</si>
  <si>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</si>
  <si>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</si>
  <si>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</si>
  <si>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</si>
  <si>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</si>
  <si>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</si>
  <si>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</si>
  <si>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</si>
  <si>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</si>
  <si>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</si>
  <si>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</si>
  <si>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</si>
  <si>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</si>
  <si>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</si>
  <si>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</si>
  <si>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</si>
  <si>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</si>
  <si>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</si>
  <si>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</si>
  <si>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</si>
  <si>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</si>
  <si>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</si>
  <si>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</si>
  <si>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</si>
  <si>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</si>
  <si>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</si>
  <si>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</si>
  <si>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</si>
  <si>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</si>
  <si>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</si>
  <si>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</si>
  <si>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</si>
  <si>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</si>
  <si>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</si>
  <si>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</si>
  <si>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</si>
  <si>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</si>
  <si>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</si>
  <si>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</si>
  <si>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</si>
  <si>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</si>
  <si>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</si>
  <si>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</si>
  <si>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</si>
  <si>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</si>
  <si>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</si>
  <si>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</si>
  <si>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</si>
  <si>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</si>
  <si>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</si>
  <si>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</si>
  <si>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</si>
  <si>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</si>
  <si>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</si>
  <si>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</si>
  <si>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</si>
  <si>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</si>
  <si>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</si>
  <si>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</si>
  <si>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</si>
  <si>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</si>
  <si>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</si>
  <si>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</si>
  <si>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</si>
  <si>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</si>
  <si>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</si>
  <si>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</si>
  <si>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</si>
  <si>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</si>
  <si>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</si>
  <si>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</si>
  <si>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</si>
  <si>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</si>
  <si>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</si>
  <si>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</si>
  <si>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</si>
  <si>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</si>
  <si>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</si>
  <si>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</si>
  <si>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</si>
  <si>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</si>
  <si>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</si>
  <si>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</si>
  <si>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</si>
  <si>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</si>
  <si>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</si>
  <si>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</si>
  <si>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</si>
  <si>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</si>
  <si>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</si>
  <si>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</si>
  <si>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</si>
  <si>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</si>
  <si>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</si>
  <si>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</si>
  <si>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</si>
  <si>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</si>
  <si>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</si>
  <si>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</si>
  <si>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</si>
  <si>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</si>
  <si>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</si>
  <si>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</si>
  <si>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</si>
  <si>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</si>
  <si>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</si>
  <si>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</si>
  <si>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</si>
  <si>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</si>
  <si>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</si>
  <si>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</si>
  <si>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</si>
  <si>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</si>
  <si>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</si>
  <si>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</si>
  <si>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</si>
  <si>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</si>
  <si>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</si>
  <si>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</si>
  <si>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</si>
  <si>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</si>
  <si>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</si>
  <si>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</si>
  <si>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</si>
  <si>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</si>
  <si>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</si>
  <si>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</si>
  <si>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</si>
  <si>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</si>
  <si>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</si>
  <si>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</si>
  <si>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</si>
  <si>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</si>
  <si>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</si>
  <si>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</si>
  <si>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</si>
  <si>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</si>
  <si>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</si>
  <si>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</si>
  <si>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</si>
  <si>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</si>
  <si>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</si>
  <si>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</si>
  <si>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</si>
  <si>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</si>
  <si>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</si>
  <si>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</si>
  <si>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</si>
  <si>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</si>
  <si>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</si>
  <si>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</si>
  <si>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</si>
  <si>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</si>
  <si>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</si>
  <si>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</si>
  <si>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</si>
  <si>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</si>
  <si>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</si>
  <si>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</si>
  <si>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</si>
  <si>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</si>
  <si>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</si>
  <si>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</si>
  <si>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</si>
  <si>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</si>
  <si>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</si>
  <si>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</si>
  <si>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</si>
  <si>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</si>
  <si>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</si>
  <si>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</si>
  <si>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</si>
  <si>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</si>
  <si>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</si>
  <si>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</si>
  <si>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</si>
  <si>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</si>
  <si>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</si>
  <si>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</si>
  <si>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</si>
  <si>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</si>
  <si>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</si>
  <si>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</si>
  <si>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</si>
  <si>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</si>
  <si>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</si>
  <si>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</si>
  <si>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</si>
  <si>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</si>
  <si>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</si>
  <si>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</si>
  <si>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</si>
  <si>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</si>
  <si>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</si>
  <si>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</si>
  <si>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</si>
  <si>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</si>
  <si>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</si>
  <si>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</si>
  <si>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</si>
  <si>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</si>
  <si>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</si>
  <si>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</si>
  <si>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</si>
  <si>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</si>
  <si>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</si>
  <si>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</si>
  <si>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</si>
  <si>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</si>
  <si>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</si>
  <si>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</si>
  <si>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</si>
  <si>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</si>
  <si>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</si>
  <si>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</si>
  <si>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</si>
  <si>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</si>
  <si>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</si>
  <si>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</si>
  <si>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</si>
  <si>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</si>
  <si>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</si>
  <si>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</si>
  <si>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</si>
  <si>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</si>
  <si>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</si>
  <si>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</si>
  <si>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</si>
  <si>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</si>
  <si>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</si>
  <si>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</si>
  <si>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</si>
  <si>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</si>
  <si>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</si>
  <si>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</si>
  <si>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</si>
  <si>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</si>
  <si>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</si>
  <si>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</si>
  <si>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</si>
  <si>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</si>
  <si>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</si>
  <si>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</si>
  <si>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</si>
  <si>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</si>
  <si>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</si>
  <si>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</si>
  <si>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</si>
  <si>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</si>
  <si>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</si>
  <si>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</si>
  <si>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</si>
  <si>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</si>
  <si>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</si>
  <si>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</si>
  <si>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</si>
  <si>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</si>
  <si>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</si>
  <si>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</si>
  <si>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</si>
  <si>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</si>
  <si>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</si>
  <si>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</si>
  <si>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</si>
  <si>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</si>
  <si>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</si>
  <si>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</si>
  <si>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</si>
  <si>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</si>
  <si>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</si>
  <si>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</si>
  <si>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</si>
  <si>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</si>
  <si>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</si>
  <si>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</si>
  <si>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</si>
  <si>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</si>
  <si>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</si>
  <si>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</si>
  <si>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</si>
  <si>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</si>
  <si>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</si>
  <si>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</si>
  <si>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</si>
  <si>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</si>
  <si>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</si>
  <si>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</si>
  <si>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</si>
  <si>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</si>
  <si>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</si>
  <si>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</si>
  <si>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</si>
  <si>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</si>
  <si>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</si>
  <si>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</si>
  <si>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</si>
  <si>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</si>
  <si>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</si>
  <si>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</si>
  <si>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</si>
  <si>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</si>
  <si>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</si>
  <si>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</si>
  <si>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</si>
  <si>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</si>
  <si>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</si>
  <si>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</si>
  <si>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</si>
  <si>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</si>
  <si>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</si>
  <si>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</si>
  <si>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</si>
  <si>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</si>
  <si>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</si>
  <si>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</si>
  <si>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</si>
  <si>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</si>
  <si>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</si>
  <si>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</si>
  <si>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</si>
  <si>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</si>
  <si>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</si>
  <si>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</si>
  <si>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</si>
  <si>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</si>
  <si>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</si>
  <si>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</si>
  <si>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</si>
  <si>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</si>
  <si>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</si>
  <si>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</si>
  <si>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</si>
  <si>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</si>
  <si>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</si>
  <si>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</si>
  <si>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</si>
  <si>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</si>
  <si>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</si>
  <si>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</si>
  <si>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</si>
  <si>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</si>
  <si>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</si>
  <si>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</si>
  <si>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</si>
  <si>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</si>
  <si>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</si>
  <si>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</si>
  <si>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</si>
  <si>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</si>
  <si>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</si>
  <si>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</si>
  <si>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</si>
  <si>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</si>
  <si>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</si>
  <si>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</si>
  <si>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</si>
  <si>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</si>
  <si>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</si>
  <si>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</si>
  <si>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</si>
  <si>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</si>
  <si>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</si>
  <si>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</si>
  <si>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</si>
  <si>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</si>
  <si>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</si>
  <si>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</si>
  <si>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</si>
  <si>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</si>
  <si>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</si>
  <si>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</si>
  <si>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</si>
  <si>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</si>
  <si>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</si>
  <si>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</si>
  <si>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</si>
  <si>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</si>
  <si>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</si>
  <si>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</si>
  <si>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</si>
  <si>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</si>
  <si>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</si>
  <si>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</si>
  <si>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</si>
  <si>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</si>
  <si>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</si>
  <si>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</si>
  <si>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</si>
  <si>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</si>
  <si>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</si>
  <si>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</si>
  <si>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</si>
  <si>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</si>
  <si>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</si>
  <si>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</si>
  <si>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</si>
  <si>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</si>
  <si>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</si>
  <si>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</si>
  <si>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</si>
  <si>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</si>
  <si>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</si>
  <si>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</si>
  <si>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</si>
  <si>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</si>
  <si>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</si>
  <si>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</si>
  <si>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</si>
  <si>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</si>
  <si>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</si>
  <si>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</si>
  <si>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</si>
  <si>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</si>
  <si>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</si>
  <si>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</si>
  <si>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</si>
  <si>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</si>
  <si>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</si>
  <si>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</si>
  <si>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</si>
  <si>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</si>
  <si>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</si>
  <si>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</si>
  <si>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</si>
  <si>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</si>
  <si>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</si>
  <si>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</si>
  <si>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</si>
  <si>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</si>
  <si>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</si>
  <si>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</si>
  <si>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</si>
  <si>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</si>
  <si>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</si>
  <si>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</si>
  <si>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</si>
  <si>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</si>
  <si>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</si>
  <si>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</si>
  <si>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</si>
  <si>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</si>
  <si>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</si>
  <si>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</si>
  <si>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</si>
  <si>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</si>
  <si>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</si>
  <si>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</si>
  <si>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</si>
  <si>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</si>
  <si>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</si>
  <si>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</si>
  <si>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</si>
  <si>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</si>
  <si>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</si>
  <si>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</si>
  <si>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</si>
  <si>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</si>
  <si>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</si>
  <si>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</si>
  <si>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</si>
  <si>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</si>
  <si>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</si>
  <si>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</si>
  <si>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</si>
  <si>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</si>
  <si>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</si>
  <si>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</si>
  <si>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</si>
  <si>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</si>
  <si>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</si>
  <si>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</si>
  <si>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</si>
  <si>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</si>
  <si>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</si>
  <si>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</si>
  <si>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</si>
  <si>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</si>
  <si>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</si>
  <si>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</si>
  <si>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</si>
  <si>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</si>
  <si>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</si>
  <si>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</si>
  <si>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</si>
  <si>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</si>
  <si>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</si>
  <si>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</si>
  <si>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</si>
  <si>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</si>
  <si>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</si>
  <si>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</si>
  <si>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</si>
  <si>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</si>
  <si>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</si>
  <si>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</si>
  <si>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</si>
  <si>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</si>
  <si>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</si>
  <si>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</si>
  <si>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</si>
  <si>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</si>
  <si>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</si>
  <si>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</si>
  <si>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</si>
  <si>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</si>
  <si>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</si>
  <si>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</si>
  <si>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</si>
  <si>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</si>
  <si>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</si>
  <si>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</si>
  <si>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</si>
  <si>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</si>
  <si>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</si>
  <si>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</si>
  <si>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</si>
  <si>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</si>
  <si>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</si>
  <si>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</si>
  <si>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</si>
  <si>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</si>
  <si>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</si>
  <si>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</si>
  <si>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</si>
  <si>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</si>
  <si>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</si>
  <si>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</si>
  <si>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</si>
  <si>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</si>
  <si>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</si>
  <si>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</si>
  <si>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</si>
  <si>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</si>
  <si>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</si>
  <si>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</si>
  <si>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</si>
  <si>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</si>
  <si>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</si>
  <si>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</si>
  <si>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</si>
  <si>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</si>
  <si>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</si>
  <si>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</si>
  <si>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</si>
  <si>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</si>
  <si>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</si>
  <si>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</si>
  <si>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</si>
  <si>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</si>
  <si>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</si>
  <si>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</si>
  <si>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</si>
  <si>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</si>
  <si>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</si>
  <si>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</si>
  <si>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</si>
  <si>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</si>
  <si>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</si>
  <si>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</si>
  <si>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</si>
  <si>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</si>
  <si>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</si>
  <si>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</si>
  <si>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</si>
  <si>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</si>
  <si>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</si>
  <si>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</si>
  <si>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</si>
  <si>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</si>
  <si>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</si>
  <si>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</si>
  <si>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</si>
  <si>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</si>
  <si>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</si>
  <si>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</si>
  <si>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</si>
  <si>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</si>
  <si>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</si>
  <si>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</si>
  <si>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</si>
  <si>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</si>
  <si>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</si>
  <si>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</si>
  <si>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</si>
  <si>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</si>
  <si>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</si>
  <si>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</si>
  <si>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</si>
  <si>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</si>
  <si>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</si>
  <si>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</si>
  <si>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</si>
  <si>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</si>
  <si>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</si>
  <si>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</si>
  <si>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</si>
  <si>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</si>
  <si>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</si>
  <si>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</si>
  <si>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</si>
  <si>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</si>
  <si>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</si>
  <si>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</si>
  <si>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</si>
  <si>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</si>
  <si>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</si>
  <si>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</si>
  <si>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</si>
  <si>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</si>
  <si>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</si>
  <si>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</si>
  <si>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</si>
  <si>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</si>
  <si>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</si>
  <si>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</si>
  <si>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</si>
  <si>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</si>
  <si>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</si>
  <si>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</si>
  <si>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</si>
  <si>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</si>
  <si>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</si>
  <si>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</si>
  <si>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</si>
  <si>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</si>
  <si>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</si>
  <si>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</si>
  <si>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</si>
  <si>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</si>
  <si>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</si>
  <si>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</si>
  <si>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</si>
  <si>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</si>
  <si>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</si>
  <si>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</si>
  <si>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</si>
  <si>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</si>
  <si>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</si>
  <si>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</si>
  <si>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</si>
  <si>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</si>
  <si>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</si>
  <si>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</si>
  <si>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</si>
  <si>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</si>
  <si>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</si>
  <si>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</si>
  <si>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</si>
  <si>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</si>
  <si>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</si>
  <si>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</si>
  <si>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</si>
  <si>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</si>
  <si>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</si>
  <si>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</si>
  <si>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</si>
  <si>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</si>
  <si>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</si>
  <si>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</si>
  <si>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</si>
  <si>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</si>
  <si>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</si>
  <si>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</si>
  <si>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</si>
  <si>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</si>
  <si>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</si>
  <si>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</si>
  <si>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</si>
  <si>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</si>
  <si>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</si>
  <si>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</si>
  <si>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</si>
  <si>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</si>
  <si>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</si>
  <si>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</si>
  <si>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</si>
  <si>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</si>
  <si>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</si>
  <si>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</si>
  <si>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</si>
  <si>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</si>
  <si>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</si>
  <si>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</si>
  <si>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</si>
  <si>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</si>
  <si>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</si>
  <si>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</si>
  <si>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</si>
  <si>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</si>
  <si>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</si>
  <si>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</si>
  <si>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</si>
  <si>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</si>
  <si>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</si>
  <si>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</si>
  <si>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</si>
  <si>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</si>
  <si>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</si>
  <si>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</si>
  <si>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</si>
  <si>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</si>
  <si>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</si>
  <si>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</si>
  <si>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</si>
  <si>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</si>
  <si>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</si>
  <si>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</si>
  <si>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</si>
  <si>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</si>
  <si>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</si>
  <si>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</si>
  <si>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</si>
  <si>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</si>
  <si>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</si>
  <si>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</si>
  <si>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</si>
  <si>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</si>
  <si>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</si>
  <si>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</si>
  <si>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</si>
  <si>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</si>
  <si>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</si>
  <si>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</si>
  <si>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</si>
  <si>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</si>
  <si>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</si>
  <si>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</si>
  <si>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</si>
  <si>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</si>
  <si>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</si>
  <si>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</si>
  <si>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</si>
  <si>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</si>
  <si>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</si>
  <si>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</si>
  <si>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</si>
  <si>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</si>
  <si>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</si>
  <si>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</si>
  <si>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</si>
  <si>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</si>
  <si>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</si>
  <si>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</si>
  <si>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</si>
  <si>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</si>
  <si>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</si>
  <si>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</si>
  <si>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</si>
  <si>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</si>
  <si>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</si>
  <si>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</si>
  <si>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</si>
  <si>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</si>
  <si>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</si>
  <si>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</si>
  <si>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</si>
  <si>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</si>
  <si>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</si>
  <si>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</si>
  <si>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</si>
  <si>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</si>
  <si>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</si>
  <si>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</si>
  <si>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</si>
  <si>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</si>
  <si>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</si>
  <si>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</si>
  <si>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</si>
  <si>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</si>
  <si>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</si>
  <si>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</si>
  <si>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</si>
  <si>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</si>
  <si>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</si>
  <si>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</si>
  <si>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</si>
  <si>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</si>
  <si>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</si>
  <si>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</si>
  <si>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</si>
  <si>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</si>
  <si>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</si>
  <si>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</si>
  <si>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</si>
  <si>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</si>
  <si>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</si>
  <si>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</si>
  <si>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</si>
  <si>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</si>
  <si>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</si>
  <si>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</si>
  <si>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</si>
  <si>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</si>
  <si>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</si>
  <si>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</si>
  <si>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</si>
  <si>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</si>
  <si>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</si>
  <si>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</si>
  <si>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</si>
  <si>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</si>
  <si>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</si>
  <si>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</si>
  <si>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</si>
  <si>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</si>
  <si>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</si>
  <si>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</si>
  <si>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</si>
  <si>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</si>
  <si>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</si>
  <si>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</si>
  <si>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</si>
  <si>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</si>
  <si>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</si>
  <si>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</si>
  <si>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</si>
  <si>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</si>
  <si>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</si>
  <si>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</si>
  <si>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</si>
  <si>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</si>
  <si>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</si>
  <si>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</si>
  <si>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</si>
  <si>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</si>
  <si>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</si>
  <si>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</si>
  <si>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</si>
  <si>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</si>
  <si>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</si>
  <si>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</si>
  <si>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</si>
  <si>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</si>
  <si>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</si>
  <si>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</si>
  <si>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</si>
  <si>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</si>
  <si>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</si>
  <si>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</si>
  <si>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</si>
  <si>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</si>
  <si>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</si>
  <si>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</si>
  <si>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</si>
  <si>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</si>
  <si>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</si>
  <si>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</si>
  <si>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</si>
  <si>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</si>
  <si>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</si>
  <si>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</si>
  <si>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</si>
  <si>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</si>
  <si>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</si>
  <si>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</si>
  <si>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</si>
  <si>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</si>
  <si>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</si>
  <si>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</si>
  <si>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</si>
  <si>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</si>
  <si>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</si>
  <si>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</si>
  <si>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</si>
  <si>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</si>
  <si>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</si>
  <si>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</si>
  <si>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</si>
  <si>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</si>
  <si>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</si>
  <si>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</si>
  <si>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</si>
  <si>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</si>
  <si>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</si>
  <si>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</si>
  <si>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</si>
  <si>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</si>
  <si>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</si>
  <si>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</si>
  <si>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</si>
  <si>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</si>
  <si>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</si>
  <si>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</si>
  <si>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</si>
  <si>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</si>
  <si>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</si>
  <si>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</si>
  <si>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</si>
  <si>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</si>
  <si>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</si>
  <si>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</si>
  <si>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</si>
  <si>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</si>
  <si>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</si>
  <si>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</si>
  <si>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</si>
  <si>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</si>
  <si>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</si>
  <si>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</si>
  <si>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</si>
  <si>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</si>
  <si>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</si>
  <si>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</si>
  <si>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</si>
  <si>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</si>
  <si>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</si>
  <si>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</si>
  <si>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</si>
  <si>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</si>
  <si>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</si>
  <si>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</si>
  <si>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</si>
  <si>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</si>
  <si>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</si>
  <si>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</si>
  <si>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</si>
  <si>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</si>
  <si>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</si>
  <si>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</si>
  <si>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</si>
  <si>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</si>
  <si>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</si>
  <si>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</si>
  <si>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</si>
  <si>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</si>
  <si>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</si>
  <si>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</si>
  <si>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</si>
  <si>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</si>
  <si>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</si>
  <si>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</si>
  <si>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</si>
  <si>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</si>
  <si>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</si>
  <si>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</si>
  <si>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</si>
  <si>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</si>
  <si>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</si>
  <si>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</si>
  <si>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</si>
  <si>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</si>
  <si>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</si>
  <si>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</si>
  <si>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</si>
  <si>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</si>
  <si>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</si>
  <si>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</si>
  <si>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</si>
  <si>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</si>
  <si>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</si>
  <si>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</si>
  <si>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</si>
  <si>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</si>
  <si>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</si>
  <si>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</si>
  <si>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</si>
  <si>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</si>
  <si>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</si>
  <si>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</si>
  <si>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</si>
  <si>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</si>
  <si>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</si>
  <si>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</si>
  <si>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</si>
  <si>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</si>
  <si>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</si>
  <si>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</si>
  <si>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</si>
  <si>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</si>
  <si>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</si>
  <si>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</si>
  <si>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</si>
  <si>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</si>
  <si>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</si>
  <si>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</si>
  <si>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</si>
  <si>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</si>
  <si>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</si>
  <si>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</si>
  <si>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</si>
  <si>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</si>
  <si>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</si>
  <si>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</si>
  <si>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</si>
  <si>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</si>
  <si>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</si>
  <si>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</si>
  <si>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</si>
  <si>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</si>
  <si>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</si>
  <si>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</si>
  <si>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</si>
  <si>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</si>
  <si>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</si>
  <si>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</si>
  <si>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</si>
  <si>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</si>
  <si>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</si>
  <si>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</si>
  <si>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</si>
  <si>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</si>
  <si>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</si>
  <si>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</si>
  <si>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</si>
  <si>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</si>
  <si>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</si>
  <si>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</si>
  <si>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</si>
  <si>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</si>
  <si>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</si>
  <si>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</si>
  <si>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</si>
  <si>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</si>
  <si>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</si>
  <si>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</si>
  <si>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</si>
  <si>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</si>
  <si>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</si>
  <si>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</si>
  <si>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</si>
  <si>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</si>
  <si>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</si>
  <si>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</si>
  <si>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</si>
  <si>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</si>
  <si>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</si>
  <si>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</si>
  <si>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</si>
  <si>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</si>
  <si>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</si>
  <si>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</si>
  <si>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</si>
  <si>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</si>
  <si>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</si>
  <si>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</si>
  <si>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</si>
  <si>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</si>
  <si>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</si>
  <si>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</si>
  <si>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</si>
  <si>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</si>
  <si>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</si>
  <si>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</si>
  <si>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</si>
  <si>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</si>
  <si>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</si>
  <si>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</si>
  <si>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</si>
  <si>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</si>
  <si>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</si>
  <si>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</si>
  <si>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</si>
  <si>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</si>
  <si>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</si>
  <si>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</si>
  <si>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</si>
  <si>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</si>
  <si>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</si>
  <si>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</si>
  <si>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</si>
  <si>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</si>
  <si>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</si>
  <si>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</si>
  <si>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</si>
  <si>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</si>
  <si>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</si>
  <si>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</si>
  <si>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</si>
  <si>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</si>
  <si>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</si>
  <si>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</si>
  <si>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</si>
  <si>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</si>
  <si>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</si>
  <si>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</si>
  <si>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</si>
  <si>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</si>
  <si>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</si>
  <si>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</si>
  <si>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</si>
  <si>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</si>
  <si>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</si>
  <si>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</si>
  <si>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</si>
  <si>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</si>
  <si>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</si>
  <si>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</si>
  <si>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</si>
  <si>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</si>
  <si>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</si>
  <si>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</si>
  <si>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</si>
  <si>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</si>
  <si>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</si>
  <si>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</si>
  <si>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</si>
  <si>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</si>
  <si>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</si>
  <si>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</si>
  <si>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</si>
  <si>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</si>
  <si>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</si>
  <si>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</si>
  <si>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</si>
  <si>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</si>
  <si>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</si>
  <si>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</si>
  <si>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</si>
  <si>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</si>
  <si>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</si>
  <si>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</si>
  <si>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</si>
  <si>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</si>
  <si>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</si>
  <si>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</si>
  <si>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</si>
  <si>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</si>
  <si>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</si>
  <si>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</si>
  <si>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</si>
  <si>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</si>
  <si>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</si>
  <si>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</si>
  <si>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</si>
  <si>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</si>
  <si>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</si>
  <si>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</si>
  <si>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</si>
  <si>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</si>
  <si>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</si>
  <si>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</si>
  <si>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</si>
  <si>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</si>
  <si>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</si>
  <si>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</si>
  <si>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</si>
  <si>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</si>
  <si>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</si>
  <si>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</si>
  <si>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</si>
  <si>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</si>
  <si>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</si>
  <si>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</si>
  <si>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</si>
  <si>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</si>
  <si>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</si>
  <si>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</si>
  <si>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</si>
  <si>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</si>
  <si>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</si>
  <si>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</si>
  <si>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</si>
  <si>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</si>
  <si>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</si>
  <si>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</si>
  <si>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</si>
  <si>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</si>
  <si>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</si>
  <si>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</si>
  <si>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</si>
  <si>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</si>
  <si>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</si>
  <si>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</si>
  <si>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</si>
  <si>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</si>
  <si>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</si>
  <si>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</si>
  <si>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</si>
  <si>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</si>
  <si>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</si>
  <si>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</si>
  <si>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</si>
  <si>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</si>
  <si>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</si>
  <si>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</si>
  <si>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</si>
  <si>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</si>
  <si>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</si>
  <si>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</si>
  <si>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</si>
  <si>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</si>
  <si>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</si>
  <si>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</si>
  <si>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</si>
  <si>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</si>
  <si>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</si>
  <si>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</si>
  <si>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</si>
  <si>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</si>
  <si>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</si>
  <si>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</si>
  <si>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</si>
  <si>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</si>
  <si>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</si>
  <si>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</si>
  <si>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</si>
  <si>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</si>
  <si>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</si>
  <si>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</si>
  <si>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</si>
  <si>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</si>
  <si>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</si>
  <si>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</si>
  <si>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</si>
  <si>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</si>
  <si>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</si>
  <si>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</si>
  <si>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</si>
  <si>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</si>
  <si>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</si>
  <si>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</si>
  <si>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</si>
  <si>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</si>
  <si>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</si>
  <si>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</si>
  <si>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</si>
  <si>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</si>
  <si>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</si>
  <si>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</si>
  <si>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</si>
  <si>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</si>
  <si>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</si>
  <si>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</si>
  <si>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</si>
  <si>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</si>
  <si>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</si>
  <si>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</si>
  <si>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</si>
  <si>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</si>
  <si>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</si>
  <si>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</si>
  <si>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</si>
  <si>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</si>
  <si>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</si>
  <si>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</si>
  <si>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</si>
  <si>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</si>
  <si>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</si>
  <si>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</si>
  <si>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</si>
  <si>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</si>
  <si>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</si>
  <si>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</si>
  <si>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</si>
  <si>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</si>
  <si>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</si>
  <si>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</si>
  <si>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</si>
  <si>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</si>
  <si>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</si>
  <si>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</si>
  <si>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</si>
  <si>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</si>
  <si>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</si>
  <si>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</si>
  <si>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</si>
  <si>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</si>
  <si>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</si>
  <si>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</si>
  <si>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</si>
  <si>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</si>
  <si>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</si>
  <si>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</si>
  <si>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</si>
  <si>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</si>
  <si>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</si>
  <si>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</si>
  <si>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</si>
  <si>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</si>
  <si>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</si>
  <si>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</si>
  <si>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</si>
  <si>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</si>
  <si>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</si>
  <si>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</si>
  <si>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</si>
  <si>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</si>
  <si>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</si>
  <si>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</si>
  <si>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</si>
  <si>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</si>
  <si>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</si>
  <si>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</si>
  <si>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</si>
  <si>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</si>
  <si>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</si>
  <si>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</si>
  <si>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</si>
  <si>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</si>
  <si>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</si>
  <si>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</si>
  <si>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</si>
  <si>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</si>
  <si>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</si>
  <si>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</si>
  <si>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</si>
  <si>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</si>
  <si>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</si>
  <si>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</si>
  <si>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</si>
  <si>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</si>
  <si>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</si>
  <si>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</si>
  <si>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</si>
  <si>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</si>
  <si>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</si>
  <si>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</si>
  <si>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</si>
  <si>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</si>
  <si>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</si>
  <si>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</si>
  <si>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</si>
  <si>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</si>
  <si>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</si>
  <si>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</si>
  <si>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</si>
  <si>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</si>
  <si>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</si>
  <si>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</si>
  <si>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</si>
  <si>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</si>
  <si>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</si>
  <si>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</si>
  <si>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</si>
  <si>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</si>
  <si>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</si>
  <si>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</si>
  <si>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</si>
  <si>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</si>
  <si>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</si>
  <si>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</si>
  <si>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</si>
  <si>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</si>
  <si>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</si>
  <si>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</si>
  <si>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</si>
  <si>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</si>
  <si>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</si>
  <si>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</si>
  <si>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</si>
  <si>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</si>
  <si>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</si>
  <si>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</si>
  <si>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</si>
  <si>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</si>
  <si>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</si>
  <si>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</si>
  <si>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</si>
  <si>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</si>
  <si>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</si>
  <si>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</si>
  <si>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</si>
  <si>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</si>
  <si>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</si>
  <si>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</si>
  <si>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</si>
  <si>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</si>
  <si>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</si>
  <si>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</si>
  <si>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</si>
  <si>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</si>
  <si>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</si>
  <si>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</si>
  <si>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</si>
  <si>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</si>
  <si>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</si>
  <si>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</si>
  <si>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</si>
  <si>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</si>
  <si>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</si>
  <si>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</si>
  <si>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</si>
  <si>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</si>
  <si>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</si>
  <si>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</si>
  <si>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</si>
  <si>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</si>
  <si>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</si>
  <si>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</si>
  <si>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</si>
  <si>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</si>
  <si>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</si>
  <si>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</si>
  <si>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</si>
  <si>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</si>
  <si>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</si>
  <si>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</si>
  <si>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</si>
  <si>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</si>
  <si>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</si>
  <si>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</si>
  <si>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</si>
  <si>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</si>
  <si>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</si>
  <si>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</si>
  <si>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</si>
  <si>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</si>
  <si>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</si>
  <si>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</si>
  <si>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</si>
  <si>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</si>
  <si>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</si>
  <si>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</si>
  <si>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</si>
  <si>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</si>
  <si>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</si>
  <si>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</si>
  <si>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</si>
  <si>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</si>
  <si>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</si>
  <si>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</si>
  <si>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</si>
  <si>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</si>
  <si>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</si>
  <si>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</si>
  <si>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</si>
  <si>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</si>
  <si>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</si>
  <si>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</si>
  <si>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</si>
  <si>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</si>
  <si>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</si>
  <si>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</si>
  <si>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</si>
  <si>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</si>
  <si>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</si>
  <si>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</si>
  <si>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</si>
  <si>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</si>
  <si>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</si>
  <si>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</si>
  <si>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</si>
  <si>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</si>
  <si>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</si>
  <si>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</si>
  <si>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</si>
  <si>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</si>
  <si>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</si>
  <si>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</si>
  <si>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</si>
  <si>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</si>
  <si>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</si>
  <si>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</si>
  <si>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</si>
  <si>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</si>
  <si>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</si>
  <si>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</si>
  <si>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</si>
  <si>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</si>
  <si>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</si>
  <si>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</si>
  <si>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</si>
  <si>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</si>
  <si>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</si>
  <si>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</si>
  <si>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</si>
  <si>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</si>
  <si>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</si>
  <si>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</si>
  <si>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</si>
  <si>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</si>
  <si>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</si>
  <si>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</si>
  <si>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</si>
  <si>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</si>
  <si>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</si>
  <si>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</si>
  <si>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</si>
  <si>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</si>
  <si>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</si>
  <si>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</si>
  <si>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</si>
  <si>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</si>
  <si>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</si>
  <si>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</si>
  <si>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</si>
  <si>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</si>
  <si>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</si>
  <si>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</si>
  <si>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</si>
  <si>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</si>
  <si>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</si>
  <si>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</si>
  <si>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</si>
  <si>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</si>
  <si>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</si>
  <si>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</si>
  <si>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</si>
  <si>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</si>
  <si>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</si>
  <si>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</si>
  <si>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</si>
  <si>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</si>
  <si>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</si>
  <si>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</si>
  <si>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</si>
  <si>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</si>
  <si>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</si>
  <si>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</si>
  <si>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</si>
  <si>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</si>
  <si>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</si>
  <si>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</si>
  <si>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</si>
  <si>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</si>
  <si>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</si>
  <si>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</si>
  <si>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</si>
  <si>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</si>
  <si>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</si>
  <si>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</si>
  <si>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</si>
  <si>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</si>
  <si>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</si>
  <si>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</si>
  <si>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</si>
  <si>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</si>
  <si>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</si>
  <si>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</si>
  <si>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</si>
  <si>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</si>
  <si>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</si>
  <si>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</si>
  <si>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</si>
  <si>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</si>
  <si>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</si>
  <si>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</si>
  <si>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</si>
  <si>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</si>
  <si>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</si>
  <si>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</si>
  <si>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</si>
  <si>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</si>
  <si>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</si>
  <si>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</si>
  <si>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</si>
  <si>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</si>
  <si>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</si>
  <si>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</si>
  <si>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</si>
  <si>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</si>
  <si>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</si>
  <si>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</si>
  <si>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</si>
  <si>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</si>
  <si>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</si>
  <si>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</si>
  <si>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</si>
  <si>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</si>
  <si>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</si>
  <si>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</si>
  <si>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</si>
  <si>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</si>
  <si>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</si>
  <si>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</si>
  <si>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</si>
  <si>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</si>
  <si>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</si>
  <si>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</si>
  <si>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</si>
  <si>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</si>
  <si>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</si>
  <si>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</si>
  <si>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</si>
  <si>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</si>
  <si>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</si>
  <si>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</si>
  <si>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</si>
  <si>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</si>
  <si>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</si>
  <si>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</si>
  <si>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</si>
  <si>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</si>
  <si>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</si>
  <si>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</si>
  <si>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</si>
  <si>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</si>
  <si>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</si>
  <si>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</si>
  <si>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</si>
  <si>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</si>
  <si>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</si>
  <si>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</si>
  <si>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</si>
  <si>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</si>
  <si>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</si>
  <si>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</si>
  <si>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</si>
  <si>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</si>
  <si>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</si>
  <si>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</si>
  <si>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</si>
  <si>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</si>
  <si>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</si>
  <si>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</si>
  <si>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</si>
  <si>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</si>
  <si>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</si>
  <si>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</si>
  <si>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</si>
  <si>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</si>
  <si>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</si>
  <si>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</si>
  <si>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</si>
  <si>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</si>
  <si>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</si>
  <si>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</si>
  <si>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</si>
  <si>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</si>
  <si>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</si>
  <si>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</si>
  <si>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</si>
  <si>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</si>
  <si>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</si>
  <si>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</si>
  <si>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</si>
  <si>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</si>
  <si>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</si>
  <si>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</si>
  <si>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</si>
  <si>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</si>
  <si>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</si>
  <si>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</si>
  <si>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</si>
  <si>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</si>
  <si>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</si>
  <si>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</si>
  <si>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</si>
  <si>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</si>
  <si>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</si>
  <si>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</si>
  <si>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</si>
  <si>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</si>
  <si>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</si>
  <si>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</si>
  <si>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</si>
  <si>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</si>
  <si>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</si>
  <si>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</si>
  <si>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</si>
  <si>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</si>
  <si>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</si>
  <si>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</si>
  <si>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</si>
  <si>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</si>
  <si>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</si>
  <si>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</si>
  <si>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</si>
  <si>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</si>
  <si>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</si>
  <si>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</si>
  <si>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</si>
  <si>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</si>
  <si>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</si>
  <si>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</si>
  <si>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</si>
  <si>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</si>
  <si>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</si>
  <si>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</si>
  <si>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</si>
  <si>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</si>
  <si>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</si>
  <si>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</si>
  <si>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</si>
  <si>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</si>
  <si>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</si>
  <si>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</si>
  <si>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</si>
  <si>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</si>
  <si>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</si>
  <si>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</si>
  <si>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</si>
  <si>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</si>
  <si>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</si>
  <si>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</si>
  <si>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</si>
  <si>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</si>
  <si>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</si>
  <si>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</si>
  <si>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</si>
  <si>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</si>
  <si>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</si>
  <si>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</si>
  <si>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</si>
  <si>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</si>
  <si>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</si>
  <si>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</si>
  <si>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</si>
  <si>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</si>
  <si>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</si>
  <si>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</si>
  <si>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</si>
  <si>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</si>
  <si>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</si>
  <si>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</si>
  <si>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</si>
  <si>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</si>
  <si>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</si>
  <si>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</si>
  <si>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</si>
  <si>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</si>
  <si>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</si>
  <si>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</si>
  <si>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</si>
  <si>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</si>
  <si>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</si>
  <si>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</si>
  <si>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</si>
  <si>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</si>
  <si>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</si>
  <si>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</si>
  <si>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</si>
  <si>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</si>
  <si>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</si>
  <si>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</si>
  <si>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</si>
  <si>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</si>
  <si>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</si>
  <si>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</si>
  <si>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</si>
  <si>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</si>
  <si>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</si>
  <si>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</si>
  <si>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</si>
  <si>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</si>
  <si>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</si>
  <si>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</si>
  <si>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</si>
  <si>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</si>
  <si>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</si>
  <si>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</si>
  <si>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</si>
  <si>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</si>
  <si>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</si>
  <si>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</si>
  <si>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</si>
  <si>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</si>
  <si>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</si>
  <si>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</si>
  <si>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</si>
  <si>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</si>
  <si>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</si>
  <si>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</si>
  <si>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</si>
  <si>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</si>
  <si>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</si>
  <si>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</si>
  <si>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</si>
  <si>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</si>
  <si>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</si>
  <si>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</si>
  <si>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</si>
  <si>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</si>
  <si>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</si>
  <si>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</si>
  <si>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</si>
  <si>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</si>
  <si>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</si>
  <si>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</si>
  <si>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</si>
  <si>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</si>
  <si>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</si>
  <si>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</si>
  <si>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</si>
  <si>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</si>
  <si>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</si>
  <si>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</si>
  <si>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</si>
  <si>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</si>
  <si>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</si>
  <si>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</si>
  <si>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</si>
  <si>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</si>
  <si>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</si>
  <si>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</si>
  <si>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</si>
  <si>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</si>
  <si>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</si>
  <si>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</si>
  <si>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</si>
  <si>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</si>
  <si>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</si>
  <si>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</si>
  <si>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</si>
  <si>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</si>
  <si>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</si>
  <si>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</si>
  <si>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</si>
  <si>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</si>
  <si>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</si>
  <si>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</si>
  <si>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</si>
  <si>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</si>
  <si>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</si>
  <si>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</si>
  <si>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</si>
  <si>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</si>
  <si>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</si>
  <si>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</si>
  <si>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</si>
  <si>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</si>
  <si>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</si>
  <si>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</si>
  <si>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</si>
  <si>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</si>
  <si>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</si>
  <si>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</si>
  <si>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</si>
  <si>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</si>
  <si>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</si>
  <si>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</si>
  <si>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</si>
  <si>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</si>
  <si>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</si>
  <si>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</si>
  <si>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</si>
  <si>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</si>
  <si>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</si>
  <si>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</si>
  <si>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</si>
  <si>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</si>
  <si>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</si>
  <si>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</si>
  <si>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</si>
  <si>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</si>
  <si>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</si>
  <si>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</si>
  <si>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</si>
  <si>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</si>
  <si>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</si>
  <si>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</si>
  <si>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</si>
  <si>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</si>
  <si>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</si>
  <si>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</si>
  <si>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</si>
  <si>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</si>
  <si>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</si>
  <si>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</si>
  <si>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</si>
  <si>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</si>
  <si>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</si>
  <si>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</si>
  <si>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</si>
  <si>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</si>
  <si>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</si>
  <si>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</si>
  <si>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</si>
  <si>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</si>
  <si>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</si>
  <si>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</si>
  <si>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</si>
  <si>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</si>
  <si>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</si>
  <si>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</si>
  <si>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</si>
  <si>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</si>
  <si>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</si>
  <si>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</si>
  <si>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</si>
  <si>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</si>
  <si>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</si>
  <si>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</si>
  <si>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</si>
  <si>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</si>
  <si>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</si>
  <si>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</si>
  <si>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</si>
  <si>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</si>
  <si>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</si>
  <si>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</si>
  <si>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</si>
  <si>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</si>
  <si>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</si>
  <si>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</si>
  <si>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</si>
  <si>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</si>
  <si>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</si>
  <si>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</si>
  <si>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</si>
  <si>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</si>
  <si>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</si>
  <si>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</si>
  <si>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</si>
  <si>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</si>
  <si>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</si>
  <si>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</si>
  <si>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</si>
  <si>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</si>
  <si>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</si>
  <si>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</si>
  <si>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</si>
  <si>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</si>
  <si>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</si>
  <si>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</si>
  <si>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</si>
  <si>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</si>
  <si>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</si>
  <si>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</si>
  <si>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</si>
  <si>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</si>
  <si>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</si>
  <si>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</si>
  <si>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</si>
  <si>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</si>
  <si>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</si>
  <si>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</si>
  <si>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</si>
  <si>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</si>
  <si>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</si>
  <si>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</si>
  <si>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</si>
  <si>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</si>
  <si>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</si>
  <si>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</si>
  <si>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</si>
  <si>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</si>
  <si>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</si>
  <si>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</si>
  <si>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</si>
  <si>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</si>
  <si>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</si>
  <si>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</si>
  <si>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</si>
  <si>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</si>
  <si>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</si>
  <si>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</si>
  <si>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</si>
  <si>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</si>
  <si>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</si>
  <si>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</si>
  <si>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</si>
  <si>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</si>
  <si>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</si>
  <si>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</si>
  <si>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</si>
  <si>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</si>
  <si>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</si>
  <si>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</si>
  <si>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</si>
  <si>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</si>
  <si>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</si>
  <si>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</si>
  <si>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</si>
  <si>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</si>
  <si>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</si>
  <si>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</si>
  <si>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</si>
  <si>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</si>
  <si>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</si>
  <si>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</si>
  <si>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</si>
  <si>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</si>
  <si>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</si>
  <si>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</si>
  <si>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</si>
  <si>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</si>
  <si>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</si>
  <si>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</si>
  <si>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</si>
  <si>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</si>
  <si>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</si>
  <si>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</si>
  <si>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</si>
  <si>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</si>
  <si>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</si>
  <si>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</si>
  <si>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</si>
  <si>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</si>
  <si>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</si>
  <si>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</si>
  <si>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</si>
  <si>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</si>
  <si>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</si>
  <si>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</si>
  <si>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</si>
  <si>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</si>
  <si>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</si>
  <si>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</si>
  <si>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</si>
  <si>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</si>
  <si>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</si>
  <si>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</si>
  <si>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</si>
  <si>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</si>
  <si>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</si>
  <si>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</si>
  <si>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</si>
  <si>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</si>
  <si>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</si>
  <si>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</si>
  <si>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</si>
  <si>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</si>
  <si>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</si>
  <si>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</si>
  <si>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</si>
  <si>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</si>
  <si>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</si>
  <si>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</si>
  <si>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</si>
  <si>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</si>
  <si>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</si>
  <si>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</si>
  <si>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</si>
  <si>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</si>
  <si>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</si>
  <si>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</si>
  <si>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</si>
  <si>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</si>
  <si>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</si>
  <si>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</si>
  <si>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</si>
  <si>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</si>
  <si>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</si>
  <si>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</si>
  <si>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</si>
  <si>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</si>
  <si>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</si>
  <si>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</si>
  <si>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</si>
  <si>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</si>
  <si>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</si>
  <si>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</si>
  <si>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</si>
  <si>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</si>
  <si>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</si>
  <si>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</si>
  <si>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</si>
  <si>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</si>
  <si>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</si>
  <si>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</si>
  <si>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</si>
  <si>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</si>
  <si>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</si>
  <si>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</si>
  <si>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</si>
  <si>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</si>
  <si>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</si>
  <si>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</si>
  <si>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</si>
  <si>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</si>
  <si>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</si>
  <si>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</si>
  <si>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</si>
  <si>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</si>
  <si>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</si>
  <si>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</si>
  <si>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</si>
  <si>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</si>
  <si>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</si>
  <si>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</si>
  <si>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</si>
  <si>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</si>
  <si>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</si>
  <si>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</si>
  <si>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</si>
  <si>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</si>
  <si>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</si>
  <si>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</si>
  <si>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</si>
  <si>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</si>
  <si>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</si>
  <si>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</si>
  <si>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</si>
  <si>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</si>
  <si>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</si>
  <si>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</si>
  <si>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</si>
  <si>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</si>
  <si>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</si>
  <si>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</si>
  <si>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</si>
  <si>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</si>
  <si>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</si>
  <si>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</si>
  <si>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</si>
  <si>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</si>
  <si>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</si>
  <si>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</si>
  <si>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</si>
  <si>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</si>
  <si>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</si>
  <si>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</si>
  <si>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</si>
  <si>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</si>
  <si>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</si>
  <si>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</si>
  <si>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</si>
  <si>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</si>
  <si>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</si>
  <si>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</si>
  <si>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</si>
  <si>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</si>
  <si>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</si>
  <si>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</si>
  <si>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</si>
  <si>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</si>
  <si>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</si>
  <si>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</si>
  <si>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</si>
  <si>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</si>
  <si>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</si>
  <si>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</si>
  <si>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</si>
  <si>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</si>
  <si>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</si>
  <si>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</si>
  <si>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</si>
  <si>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</si>
  <si>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</si>
  <si>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</si>
  <si>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</si>
  <si>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</si>
  <si>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</si>
  <si>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</si>
  <si>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</si>
  <si>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</si>
  <si>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</si>
  <si>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</si>
  <si>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</si>
  <si>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</si>
  <si>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</si>
  <si>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</si>
  <si>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</si>
  <si>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</si>
  <si>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</si>
  <si>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</si>
  <si>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</si>
  <si>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</si>
  <si>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</si>
  <si>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</si>
  <si>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</si>
  <si>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</si>
  <si>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</si>
  <si>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</si>
  <si>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</si>
  <si>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</si>
  <si>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</si>
  <si>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</si>
  <si>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</si>
  <si>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</si>
  <si>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</si>
  <si>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</si>
  <si>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</si>
  <si>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</si>
  <si>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</si>
  <si>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</si>
  <si>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</si>
  <si>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</si>
  <si>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</si>
  <si>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</si>
  <si>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</si>
  <si>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</si>
  <si>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</si>
  <si>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</si>
  <si>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</si>
  <si>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</si>
  <si>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</si>
  <si>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</si>
  <si>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</si>
  <si>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</si>
  <si>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</si>
  <si>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</si>
  <si>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</si>
  <si>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</si>
  <si>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</si>
  <si>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</si>
  <si>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</si>
  <si>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</si>
  <si>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</si>
  <si>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</si>
  <si>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</si>
  <si>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</si>
  <si>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</si>
  <si>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</si>
  <si>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</si>
  <si>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</si>
  <si>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</si>
  <si>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</si>
  <si>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</si>
  <si>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</si>
  <si>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</si>
  <si>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</si>
  <si>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</si>
  <si>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</si>
  <si>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</si>
  <si>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</si>
  <si>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</si>
  <si>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</si>
  <si>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</si>
  <si>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</si>
  <si>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</si>
  <si>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</si>
  <si>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</si>
  <si>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</si>
  <si>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</si>
  <si>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</si>
  <si>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</si>
  <si>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</si>
  <si>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</si>
  <si>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</si>
  <si>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</si>
  <si>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</si>
  <si>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</si>
  <si>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</si>
  <si>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</si>
  <si>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</si>
  <si>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</si>
  <si>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</si>
  <si>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</si>
  <si>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</si>
  <si>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</si>
  <si>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</si>
  <si>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</si>
  <si>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</si>
  <si>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</si>
  <si>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</si>
  <si>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</si>
  <si>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</si>
  <si>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</si>
  <si>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</si>
  <si>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</si>
  <si>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</si>
  <si>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</si>
  <si>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</si>
  <si>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</si>
  <si>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</si>
  <si>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</si>
  <si>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</si>
  <si>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</si>
  <si>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</si>
  <si>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</si>
  <si>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</si>
  <si>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</si>
  <si>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</si>
  <si>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</si>
  <si>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</si>
  <si>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</si>
  <si>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</si>
  <si>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</si>
  <si>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</si>
  <si>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</si>
  <si>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</si>
  <si>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</si>
  <si>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</si>
  <si>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</si>
  <si>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</si>
  <si>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</si>
  <si>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</si>
  <si>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</si>
  <si>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</si>
  <si>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</si>
  <si>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</si>
  <si>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</si>
  <si>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</si>
  <si>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</si>
  <si>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</si>
  <si>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</si>
  <si>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</si>
  <si>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</si>
  <si>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</si>
  <si>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</si>
  <si>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</si>
  <si>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</si>
  <si>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</si>
  <si>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</si>
  <si>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</si>
  <si>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</si>
  <si>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</si>
  <si>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</si>
  <si>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</si>
  <si>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</si>
  <si>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</si>
  <si>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</si>
  <si>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</si>
  <si>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</si>
  <si>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</si>
  <si>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</si>
  <si>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</si>
  <si>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</si>
  <si>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</si>
  <si>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</si>
  <si>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</si>
  <si>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</si>
  <si>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</si>
  <si>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</si>
  <si>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</si>
  <si>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</si>
  <si>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</si>
  <si>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</si>
  <si>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</si>
  <si>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</si>
  <si>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</si>
  <si>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</si>
  <si>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</si>
  <si>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</si>
  <si>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</si>
  <si>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</si>
  <si>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</si>
  <si>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</si>
  <si>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</si>
  <si>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</si>
  <si>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</si>
  <si>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</si>
  <si>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</si>
  <si>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</si>
  <si>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</si>
  <si>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</si>
  <si>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</si>
  <si>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</si>
  <si>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</si>
  <si>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</si>
  <si>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</si>
  <si>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</si>
  <si>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</si>
  <si>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</si>
  <si>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</si>
  <si>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</si>
  <si>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</si>
  <si>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</si>
  <si>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</si>
  <si>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</si>
  <si>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</si>
  <si>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</si>
  <si>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</si>
  <si>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</si>
  <si>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</si>
  <si>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</si>
  <si>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</si>
  <si>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</si>
  <si>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</si>
  <si>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</si>
  <si>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</si>
  <si>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</si>
  <si>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</si>
  <si>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</si>
  <si>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</si>
  <si>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</si>
  <si>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</si>
  <si>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</si>
  <si>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</si>
  <si>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</si>
  <si>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</si>
  <si>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</si>
  <si>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</si>
  <si>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</si>
  <si>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</si>
  <si>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</si>
  <si>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</si>
  <si>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</si>
  <si>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</si>
  <si>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</si>
  <si>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</si>
  <si>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</si>
  <si>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</si>
  <si>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</si>
  <si>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</si>
  <si>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</si>
  <si>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</si>
  <si>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</si>
  <si>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</si>
  <si>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</si>
  <si>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</si>
  <si>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</si>
  <si>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</si>
  <si>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</si>
  <si>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</si>
  <si>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</si>
  <si>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</si>
  <si>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</si>
  <si>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</si>
  <si>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</si>
  <si>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</si>
  <si>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</si>
  <si>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</si>
  <si>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</si>
  <si>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</si>
  <si>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</si>
  <si>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</si>
  <si>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</si>
  <si>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</si>
  <si>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</si>
  <si>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</si>
  <si>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</si>
  <si>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</si>
  <si>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</si>
  <si>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</si>
  <si>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</si>
  <si>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</si>
  <si>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</si>
  <si>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</si>
  <si>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</si>
  <si>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</si>
  <si>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</si>
  <si>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</si>
  <si>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</si>
  <si>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</si>
  <si>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</si>
  <si>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</si>
  <si>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</si>
  <si>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</si>
  <si>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</si>
  <si>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</si>
  <si>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</si>
  <si>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</si>
  <si>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</si>
  <si>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</si>
  <si>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</si>
  <si>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</si>
  <si>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</si>
  <si>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</si>
  <si>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</si>
  <si>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</si>
  <si>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</si>
  <si>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</si>
  <si>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</si>
  <si>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</si>
  <si>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</si>
  <si>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</si>
  <si>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</si>
  <si>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</si>
  <si>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</si>
  <si>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</si>
  <si>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</si>
  <si>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</si>
  <si>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</si>
  <si>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</si>
  <si>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</si>
  <si>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</si>
  <si>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</si>
  <si>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</si>
  <si>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</si>
  <si>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</si>
  <si>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</si>
  <si>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</si>
  <si>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</si>
  <si>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</si>
  <si>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</si>
  <si>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</si>
  <si>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</si>
  <si>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</si>
  <si>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</si>
  <si>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</si>
  <si>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</si>
  <si>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</si>
  <si>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</si>
  <si>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</si>
  <si>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</si>
  <si>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</si>
  <si>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</si>
  <si>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</si>
  <si>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</si>
  <si>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</si>
  <si>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</si>
  <si>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</si>
  <si>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</si>
  <si>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</si>
  <si>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</si>
  <si>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</si>
  <si>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</si>
  <si>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</si>
  <si>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</si>
  <si>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</si>
  <si>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</si>
  <si>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</si>
  <si>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</si>
  <si>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</si>
  <si>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</si>
  <si>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</si>
  <si>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</si>
  <si>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</si>
  <si>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</si>
  <si>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</si>
  <si>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</si>
  <si>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</si>
  <si>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</si>
  <si>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</si>
  <si>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</si>
  <si>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</si>
  <si>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</si>
  <si>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</si>
  <si>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</si>
  <si>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</si>
  <si>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</si>
  <si>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</si>
  <si>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</si>
  <si>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</si>
  <si>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</si>
  <si>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</si>
  <si>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</si>
  <si>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</si>
  <si>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</si>
  <si>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</si>
  <si>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</si>
  <si>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</si>
  <si>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</si>
  <si>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</si>
  <si>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</si>
  <si>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</si>
  <si>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</si>
  <si>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</si>
  <si>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</si>
  <si>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</si>
  <si>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</si>
  <si>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</si>
  <si>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</si>
  <si>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</si>
  <si>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</si>
  <si>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</si>
  <si>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</si>
  <si>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</si>
  <si>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</si>
  <si>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</si>
  <si>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</si>
  <si>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</si>
  <si>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</si>
  <si>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</si>
  <si>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</si>
  <si>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</si>
  <si>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</si>
  <si>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</si>
  <si>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</si>
  <si>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</si>
  <si>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</si>
  <si>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</si>
  <si>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</si>
  <si>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</si>
  <si>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</si>
  <si>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</si>
  <si>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</si>
  <si>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</si>
  <si>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</si>
  <si>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</si>
  <si>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</si>
  <si>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</si>
  <si>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</si>
  <si>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</si>
  <si>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</si>
  <si>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</si>
  <si>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</si>
  <si>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</si>
  <si>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</si>
  <si>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</si>
  <si>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</si>
  <si>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</si>
  <si>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</si>
  <si>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</si>
  <si>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</si>
  <si>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</si>
  <si>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</si>
  <si>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</si>
  <si>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</si>
  <si>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</si>
  <si>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</si>
  <si>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</si>
  <si>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</si>
  <si>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</si>
  <si>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</si>
  <si>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</si>
  <si>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</si>
  <si>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</si>
  <si>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</si>
  <si>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</si>
  <si>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</si>
  <si>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</si>
  <si>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</si>
  <si>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</si>
  <si>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</si>
  <si>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</si>
  <si>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</si>
  <si>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</si>
  <si>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</si>
  <si>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</si>
  <si>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</si>
  <si>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</si>
  <si>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</si>
  <si>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</si>
  <si>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</si>
  <si>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</si>
  <si>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</si>
  <si>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</si>
  <si>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</si>
  <si>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</si>
  <si>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</si>
  <si>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</si>
  <si>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</si>
  <si>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</si>
  <si>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</si>
  <si>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</si>
  <si>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</si>
  <si>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</si>
  <si>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</si>
  <si>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</si>
  <si>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</si>
  <si>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</si>
  <si>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</si>
  <si>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</si>
  <si>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</si>
  <si>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</si>
  <si>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</si>
  <si>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</si>
  <si>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</si>
  <si>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</si>
  <si>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</si>
  <si>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</si>
  <si>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</si>
  <si>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</si>
  <si>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</si>
  <si>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</si>
  <si>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</si>
  <si>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</si>
  <si>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</si>
  <si>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</si>
  <si>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</si>
  <si>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</si>
  <si>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</si>
  <si>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</si>
  <si>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</si>
  <si>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</si>
  <si>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</si>
  <si>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</si>
  <si>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</si>
  <si>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</si>
  <si>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</si>
  <si>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</si>
  <si>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</si>
  <si>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</si>
  <si>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</si>
  <si>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</si>
  <si>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</si>
  <si>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</si>
  <si>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</si>
  <si>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</si>
  <si>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</si>
  <si>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</si>
  <si>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</si>
  <si>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</si>
  <si>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</si>
  <si>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</si>
  <si>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</si>
  <si>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</si>
  <si>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</si>
  <si>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</si>
  <si>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</si>
  <si>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</si>
  <si>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</si>
  <si>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</si>
  <si>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</si>
  <si>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</si>
  <si>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</si>
  <si>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</si>
  <si>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</si>
  <si>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</si>
  <si>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</si>
  <si>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</si>
  <si>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</si>
  <si>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</si>
  <si>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</si>
  <si>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</si>
  <si>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</si>
  <si>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</si>
  <si>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</si>
  <si>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</si>
  <si>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</si>
  <si>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</si>
  <si>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</si>
  <si>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</si>
  <si>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</si>
  <si>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</si>
  <si>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</si>
  <si>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</si>
  <si>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</si>
  <si>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</si>
  <si>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</si>
  <si>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</si>
  <si>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</si>
  <si>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</si>
  <si>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</si>
  <si>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</si>
  <si>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</si>
  <si>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</si>
  <si>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</si>
  <si>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</si>
  <si>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</si>
  <si>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</si>
  <si>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</si>
  <si>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</si>
  <si>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</si>
  <si>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</si>
  <si>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</si>
  <si>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</si>
  <si>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</si>
  <si>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</si>
  <si>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</si>
  <si>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</si>
  <si>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</si>
  <si>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</si>
  <si>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</si>
  <si>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</si>
  <si>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</si>
  <si>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</si>
  <si>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</si>
  <si>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</si>
  <si>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</si>
  <si>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</si>
  <si>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</si>
  <si>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</si>
  <si>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</si>
  <si>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</si>
  <si>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</si>
  <si>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</si>
  <si>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</si>
  <si>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</si>
  <si>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</si>
  <si>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</si>
  <si>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</si>
  <si>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</si>
  <si>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</si>
  <si>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</si>
  <si>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</si>
  <si>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</si>
  <si>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</si>
  <si>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</si>
  <si>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</si>
  <si>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</si>
  <si>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</si>
  <si>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</si>
  <si>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</si>
  <si>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</si>
  <si>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</si>
  <si>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</si>
  <si>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</si>
  <si>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</si>
  <si>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</si>
  <si>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</si>
  <si>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</si>
  <si>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</si>
  <si>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</si>
  <si>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</si>
  <si>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</si>
  <si>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</si>
  <si>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</si>
  <si>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</si>
  <si>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</si>
  <si>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</si>
  <si>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</si>
  <si>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</si>
  <si>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</si>
  <si>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</si>
  <si>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</si>
  <si>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</si>
  <si>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</si>
  <si>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</si>
  <si>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</si>
  <si>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</si>
  <si>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</si>
  <si>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</si>
  <si>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</si>
  <si>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</si>
  <si>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</si>
  <si>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</si>
  <si>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</si>
  <si>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</si>
  <si>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</si>
  <si>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</si>
  <si>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</si>
  <si>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</si>
  <si>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</si>
  <si>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</si>
  <si>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</si>
  <si>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</si>
  <si>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</si>
  <si>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</si>
  <si>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</si>
  <si>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</si>
  <si>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</si>
  <si>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</si>
  <si>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</si>
  <si>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</si>
  <si>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</si>
  <si>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</si>
  <si>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</si>
  <si>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</si>
  <si>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</si>
  <si>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</si>
  <si>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</si>
  <si>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</si>
  <si>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</si>
  <si>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</si>
  <si>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</si>
  <si>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</si>
  <si>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</si>
  <si>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</si>
  <si>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</si>
  <si>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</si>
  <si>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</si>
  <si>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</si>
  <si>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</si>
  <si>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</si>
  <si>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</si>
  <si>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</si>
  <si>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</si>
  <si>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</si>
  <si>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</si>
  <si>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</si>
  <si>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</si>
  <si>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</si>
  <si>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</si>
  <si>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</si>
  <si>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</si>
  <si>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</si>
  <si>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</si>
  <si>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</si>
  <si>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</si>
  <si>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</si>
  <si>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</si>
  <si>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</si>
  <si>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</si>
  <si>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</si>
  <si>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</si>
  <si>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</si>
  <si>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</si>
  <si>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</si>
  <si>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</si>
  <si>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</si>
  <si>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</si>
  <si>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</si>
  <si>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</si>
  <si>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</si>
  <si>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</si>
  <si>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</si>
  <si>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</si>
  <si>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</si>
  <si>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</si>
  <si>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</si>
  <si>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</si>
  <si>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</si>
  <si>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</si>
  <si>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</si>
  <si>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</si>
  <si>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</si>
  <si>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</si>
  <si>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</si>
  <si>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</si>
  <si>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</si>
  <si>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</si>
  <si>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</si>
  <si>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</si>
  <si>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</si>
  <si>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</si>
  <si>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</si>
  <si>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</si>
  <si>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</si>
  <si>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</si>
  <si>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</si>
  <si>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</si>
  <si>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</si>
  <si>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</si>
  <si>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</si>
  <si>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</si>
  <si>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</si>
  <si>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</si>
  <si>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</si>
  <si>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</si>
  <si>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</si>
  <si>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</si>
  <si>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</si>
  <si>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</si>
  <si>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</si>
  <si>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</si>
  <si>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</si>
  <si>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</si>
  <si>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</si>
  <si>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</si>
  <si>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</si>
  <si>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</si>
  <si>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</si>
  <si>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</si>
  <si>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</si>
  <si>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</si>
  <si>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</si>
  <si>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</si>
  <si>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</si>
  <si>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</si>
  <si>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</si>
  <si>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</si>
  <si>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</si>
  <si>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</si>
  <si>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</si>
  <si>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</si>
  <si>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</si>
  <si>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</si>
  <si>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</si>
  <si>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</si>
  <si>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</si>
  <si>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</si>
  <si>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</si>
  <si>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</si>
  <si>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</si>
  <si>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</si>
  <si>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</si>
  <si>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</si>
  <si>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</si>
  <si>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</si>
  <si>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</si>
  <si>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</si>
  <si>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</si>
  <si>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</si>
  <si>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</si>
  <si>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</si>
  <si>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</si>
  <si>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</si>
  <si>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</si>
  <si>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</si>
  <si>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</si>
  <si>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</si>
  <si>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</si>
  <si>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</si>
  <si>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</si>
  <si>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</si>
  <si>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</si>
  <si>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</si>
  <si>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</si>
  <si>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</si>
  <si>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</si>
  <si>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</si>
  <si>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</si>
  <si>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</si>
  <si>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</si>
  <si>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</si>
  <si>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</si>
  <si>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</si>
  <si>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</si>
  <si>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</si>
  <si>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</si>
  <si>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</si>
  <si>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</si>
  <si>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</si>
  <si>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</si>
  <si>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</si>
  <si>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</si>
  <si>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</si>
  <si>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</si>
  <si>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</si>
  <si>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</si>
  <si>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</si>
  <si>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</si>
  <si>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</si>
  <si>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</si>
  <si>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</si>
  <si>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</si>
  <si>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</si>
  <si>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</si>
  <si>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</si>
  <si>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</si>
  <si>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</si>
  <si>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</si>
  <si>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</si>
  <si>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</si>
  <si>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</si>
  <si>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</si>
  <si>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</si>
  <si>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</si>
  <si>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</si>
  <si>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</si>
  <si>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</si>
  <si>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</si>
  <si>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</si>
  <si>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</si>
  <si>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</si>
  <si>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</si>
  <si>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</si>
  <si>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</si>
  <si>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</si>
  <si>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</si>
  <si>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</si>
  <si>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</si>
  <si>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</si>
  <si>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</si>
  <si>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</si>
  <si>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</si>
  <si>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</si>
  <si>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</si>
  <si>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</si>
  <si>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</si>
  <si>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</si>
  <si>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</si>
  <si>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</si>
  <si>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</si>
  <si>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</si>
  <si>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</si>
  <si>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</si>
  <si>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</si>
  <si>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</si>
  <si>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</si>
  <si>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</si>
  <si>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</si>
  <si>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</si>
  <si>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</si>
  <si>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</si>
  <si>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</si>
  <si>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</si>
  <si>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</si>
  <si>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</si>
  <si>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</si>
  <si>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</si>
  <si>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</si>
  <si>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</si>
  <si>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</si>
  <si>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</si>
  <si>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</si>
  <si>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</si>
  <si>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</si>
  <si>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</si>
  <si>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</si>
  <si>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</si>
  <si>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</si>
  <si>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</si>
  <si>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</si>
  <si>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</si>
  <si>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</si>
  <si>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</si>
  <si>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</si>
  <si>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</si>
  <si>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</si>
  <si>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</si>
  <si>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</si>
  <si>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</si>
  <si>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</si>
  <si>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</si>
  <si>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</si>
  <si>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</si>
  <si>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</si>
  <si>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</si>
  <si>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</si>
  <si>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</si>
  <si>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</si>
  <si>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</si>
  <si>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</si>
  <si>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</si>
  <si>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</si>
  <si>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</si>
  <si>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</si>
  <si>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</si>
  <si>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</si>
  <si>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</si>
  <si>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</si>
  <si>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</si>
  <si>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</si>
  <si>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</si>
  <si>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</si>
  <si>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</si>
  <si>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</si>
  <si>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</si>
  <si>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</si>
  <si>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</si>
  <si>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</si>
  <si>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</si>
  <si>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</si>
  <si>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</si>
  <si>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</si>
  <si>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</si>
  <si>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</si>
  <si>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</si>
  <si>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</si>
  <si>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</si>
  <si>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</si>
  <si>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</si>
  <si>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</si>
  <si>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</si>
  <si>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</si>
  <si>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</si>
  <si>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</si>
  <si>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</si>
  <si>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</si>
  <si>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</si>
  <si>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</si>
  <si>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</si>
  <si>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</si>
  <si>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</si>
  <si>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</si>
  <si>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</si>
  <si>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</si>
  <si>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</si>
  <si>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</si>
  <si>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</si>
  <si>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</si>
  <si>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</si>
  <si>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</si>
  <si>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</si>
  <si>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</si>
  <si>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</si>
  <si>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</si>
  <si>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</si>
  <si>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</si>
  <si>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</si>
  <si>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</si>
  <si>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</si>
  <si>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</si>
  <si>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</si>
  <si>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</si>
  <si>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</si>
  <si>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</si>
  <si>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</si>
  <si>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</si>
  <si>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</si>
  <si>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</si>
  <si>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</si>
  <si>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</si>
  <si>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</si>
  <si>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</si>
  <si>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</si>
  <si>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</si>
  <si>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</si>
  <si>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</si>
  <si>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</si>
  <si>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</si>
  <si>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</si>
  <si>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</si>
  <si>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</si>
  <si>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</si>
  <si>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</si>
  <si>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</si>
  <si>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</si>
  <si>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</si>
  <si>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</si>
  <si>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</si>
  <si>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</si>
  <si>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</si>
  <si>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</si>
  <si>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</si>
  <si>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</si>
  <si>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</si>
  <si>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</si>
  <si>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</si>
  <si>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</si>
  <si>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</si>
  <si>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</si>
  <si>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</si>
  <si>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</si>
  <si>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</si>
  <si>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</si>
  <si>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</si>
  <si>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</si>
  <si>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</si>
  <si>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</si>
  <si>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</si>
  <si>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</si>
  <si>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</si>
  <si>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</si>
  <si>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</si>
  <si>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</si>
  <si>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</si>
  <si>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</si>
  <si>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</si>
  <si>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</si>
  <si>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</si>
  <si>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</si>
  <si>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</si>
  <si>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</si>
  <si>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</si>
  <si>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</si>
  <si>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</si>
  <si>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</si>
  <si>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</si>
  <si>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</si>
  <si>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</si>
  <si>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</si>
  <si>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</si>
  <si>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</si>
  <si>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</si>
  <si>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</si>
  <si>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</si>
  <si>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</si>
  <si>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</si>
  <si>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</si>
  <si>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</si>
  <si>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</si>
  <si>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</si>
  <si>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</si>
  <si>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</si>
  <si>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</si>
  <si>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</si>
  <si>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</si>
  <si>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</si>
  <si>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</si>
  <si>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</si>
  <si>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</si>
  <si>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</si>
  <si>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</si>
  <si>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</si>
  <si>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</si>
  <si>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</si>
  <si>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</si>
  <si>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</si>
  <si>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</si>
  <si>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</si>
  <si>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</si>
  <si>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</si>
  <si>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</si>
  <si>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</si>
  <si>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</si>
  <si>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</si>
  <si>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</si>
  <si>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</si>
  <si>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</si>
  <si>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</si>
  <si>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</si>
  <si>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</si>
  <si>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</si>
  <si>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</si>
  <si>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</si>
  <si>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</si>
  <si>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</si>
  <si>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</si>
  <si>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</si>
  <si>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</si>
  <si>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</si>
  <si>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</si>
  <si>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</si>
  <si>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</si>
  <si>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</si>
  <si>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</si>
  <si>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</si>
  <si>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</si>
  <si>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</si>
  <si>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</si>
  <si>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</si>
  <si>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</si>
  <si>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</si>
  <si>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</si>
  <si>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</si>
  <si>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</si>
  <si>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</si>
  <si>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</si>
  <si>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</si>
  <si>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</si>
  <si>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</si>
  <si>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</si>
  <si>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</si>
  <si>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</si>
  <si>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</si>
  <si>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</si>
  <si>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</si>
  <si>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</si>
  <si>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</si>
  <si>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</si>
  <si>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</si>
  <si>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</si>
  <si>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</si>
  <si>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</si>
  <si>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</si>
  <si>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</si>
  <si>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</si>
  <si>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</si>
  <si>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</si>
  <si>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</si>
  <si>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</si>
  <si>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</si>
  <si>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</si>
  <si>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</si>
  <si>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</si>
  <si>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</si>
  <si>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</si>
  <si>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</si>
  <si>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</si>
  <si>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</si>
  <si>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</si>
  <si>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</si>
  <si>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</si>
  <si>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</si>
  <si>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</si>
  <si>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</si>
  <si>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</si>
  <si>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</si>
  <si>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</si>
  <si>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</si>
  <si>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</si>
  <si>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</si>
  <si>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</si>
  <si>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</si>
  <si>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</si>
  <si>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</si>
  <si>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</si>
  <si>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</si>
  <si>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</si>
  <si>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</si>
  <si>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</si>
  <si>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</si>
  <si>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</si>
  <si>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</si>
  <si>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</si>
  <si>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</si>
  <si>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</si>
  <si>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</si>
  <si>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</si>
  <si>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</si>
  <si>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</si>
  <si>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</si>
  <si>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</si>
  <si>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</si>
  <si>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</si>
  <si>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</si>
  <si>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</si>
  <si>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</si>
  <si>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</si>
  <si>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</si>
  <si>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</si>
  <si>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</si>
  <si>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</si>
  <si>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</si>
  <si>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</si>
  <si>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</si>
  <si>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</si>
  <si>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</si>
  <si>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</si>
  <si>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</si>
  <si>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</si>
  <si>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</si>
  <si>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</si>
  <si>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</si>
  <si>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</si>
  <si>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</si>
  <si>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</si>
  <si>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</si>
  <si>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</si>
  <si>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</si>
  <si>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</si>
  <si>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</si>
  <si>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</si>
  <si>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</si>
  <si>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</si>
  <si>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</si>
  <si>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</si>
  <si>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</si>
  <si>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</si>
  <si>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</si>
  <si>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</si>
  <si>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</si>
  <si>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</si>
  <si>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</si>
  <si>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</si>
  <si>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</si>
  <si>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</si>
  <si>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</si>
  <si>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</si>
  <si>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</si>
  <si>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</si>
  <si>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</si>
  <si>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</si>
  <si>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</si>
  <si>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</si>
  <si>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</si>
  <si>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</si>
  <si>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</si>
  <si>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</si>
  <si>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</si>
  <si>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</si>
  <si>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</si>
  <si>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</si>
  <si>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</si>
  <si>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</si>
  <si>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</si>
  <si>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</si>
  <si>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</si>
  <si>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</si>
  <si>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</si>
  <si>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</si>
  <si>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</si>
  <si>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</si>
  <si>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</si>
  <si>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</si>
  <si>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</si>
  <si>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</si>
  <si>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</si>
  <si>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</si>
  <si>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</si>
  <si>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</si>
  <si>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</si>
  <si>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</si>
  <si>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</si>
  <si>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</si>
  <si>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</si>
  <si>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</si>
  <si>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</si>
  <si>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</si>
  <si>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</si>
  <si>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</si>
  <si>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</si>
  <si>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</si>
  <si>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</si>
  <si>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</si>
  <si>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</si>
  <si>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</si>
  <si>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</si>
  <si>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</si>
  <si>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</si>
  <si>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</si>
  <si>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</si>
  <si>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</si>
  <si>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</si>
  <si>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</si>
  <si>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</si>
  <si>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</si>
  <si>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</si>
  <si>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</si>
  <si>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</si>
  <si>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</si>
  <si>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</si>
  <si>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</si>
  <si>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</si>
  <si>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</si>
  <si>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</si>
  <si>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</si>
  <si>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</si>
  <si>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</si>
  <si>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</si>
  <si>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</si>
  <si>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</si>
  <si>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</si>
  <si>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</si>
  <si>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</si>
  <si>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</si>
  <si>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</si>
  <si>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</si>
  <si>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</si>
  <si>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</si>
  <si>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</si>
  <si>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</si>
  <si>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</si>
  <si>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</si>
  <si>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</si>
  <si>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</si>
  <si>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</si>
  <si>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</si>
  <si>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</si>
  <si>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</si>
  <si>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</si>
  <si>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</si>
  <si>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</si>
  <si>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</si>
  <si>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</si>
  <si>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</si>
  <si>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</si>
  <si>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</si>
  <si>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</si>
  <si>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</si>
  <si>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</si>
  <si>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</si>
  <si>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</si>
  <si>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</si>
  <si>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</si>
  <si>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</si>
  <si>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</si>
  <si>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</si>
  <si>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</si>
  <si>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</si>
  <si>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</si>
  <si>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</si>
  <si>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</si>
  <si>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</si>
  <si>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</si>
  <si>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</si>
  <si>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</si>
  <si>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</si>
  <si>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</si>
  <si>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</si>
  <si>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</si>
  <si>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</si>
  <si>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</si>
  <si>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</si>
  <si>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</si>
  <si>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</si>
  <si>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</si>
  <si>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</si>
  <si>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</si>
  <si>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</si>
  <si>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</si>
  <si>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</si>
  <si>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</si>
  <si>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</si>
  <si>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</si>
  <si>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</si>
  <si>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</si>
  <si>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</si>
  <si>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</si>
  <si>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</si>
  <si>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</si>
  <si>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</si>
  <si>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</si>
  <si>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</si>
  <si>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</si>
  <si>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</si>
  <si>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</si>
  <si>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</si>
  <si>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</si>
  <si>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</si>
  <si>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</si>
  <si>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</si>
  <si>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</si>
  <si>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</si>
  <si>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</si>
  <si>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</si>
  <si>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</si>
  <si>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</si>
  <si>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</si>
  <si>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</si>
  <si>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</si>
  <si>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</si>
  <si>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</si>
  <si>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</si>
  <si>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</si>
  <si>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</si>
  <si>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</si>
  <si>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</si>
  <si>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</si>
  <si>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</si>
  <si>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</si>
  <si>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</si>
  <si>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</si>
  <si>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</si>
  <si>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</si>
  <si>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</si>
  <si>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</si>
  <si>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</si>
  <si>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</si>
  <si>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</si>
  <si>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</si>
  <si>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</si>
  <si>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</si>
  <si>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</si>
  <si>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</si>
  <si>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</si>
  <si>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</si>
  <si>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</si>
  <si>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</si>
  <si>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</si>
  <si>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</si>
  <si>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</si>
  <si>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</si>
  <si>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</si>
  <si>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</si>
  <si>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</si>
  <si>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</si>
  <si>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</si>
  <si>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</si>
  <si>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</si>
  <si>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</si>
  <si>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</si>
  <si>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</si>
  <si>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</si>
  <si>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</si>
  <si>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</si>
  <si>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</si>
  <si>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</si>
  <si>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</si>
  <si>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</si>
  <si>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</si>
  <si>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</si>
  <si>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</si>
  <si>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</si>
  <si>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</si>
  <si>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</si>
  <si>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</si>
  <si>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</si>
  <si>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</si>
  <si>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</si>
  <si>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</si>
  <si>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</si>
  <si>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</si>
  <si>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</si>
  <si>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</si>
  <si>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</si>
  <si>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</si>
  <si>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</si>
  <si>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</si>
  <si>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</si>
  <si>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</si>
  <si>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</si>
  <si>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</si>
  <si>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</si>
  <si>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</si>
  <si>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</si>
  <si>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</si>
  <si>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</si>
  <si>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</si>
  <si>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</si>
  <si>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</si>
  <si>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</si>
  <si>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</si>
  <si>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</si>
  <si>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</si>
  <si>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</si>
  <si>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</si>
  <si>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</si>
  <si>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</si>
  <si>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</si>
  <si>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</si>
  <si>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</si>
  <si>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</si>
  <si>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</si>
  <si>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</si>
  <si>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</si>
  <si>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</si>
  <si>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</si>
  <si>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</si>
  <si>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</si>
  <si>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</si>
  <si>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</si>
  <si>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</si>
  <si>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</si>
  <si>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</si>
  <si>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</si>
  <si>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</si>
  <si>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</si>
  <si>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</si>
  <si>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</si>
  <si>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</si>
  <si>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</si>
  <si>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</si>
  <si>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</si>
  <si>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</si>
  <si>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</si>
  <si>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</si>
  <si>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</si>
  <si>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</si>
  <si>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</si>
  <si>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</si>
  <si>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</si>
  <si>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</si>
  <si>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</si>
  <si>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</si>
  <si>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</si>
  <si>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</si>
  <si>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</si>
  <si>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</si>
  <si>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</si>
  <si>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</si>
  <si>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</si>
  <si>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</si>
  <si>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</si>
  <si>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</si>
  <si>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</si>
  <si>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</si>
  <si>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</si>
  <si>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</si>
  <si>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</si>
  <si>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</si>
  <si>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</si>
  <si>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</si>
  <si>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</si>
  <si>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</si>
  <si>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</si>
  <si>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</si>
  <si>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</si>
  <si>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</si>
  <si>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</si>
  <si>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</si>
  <si>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</si>
  <si>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</si>
  <si>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</si>
  <si>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</si>
  <si>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</si>
  <si>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</si>
  <si>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</si>
  <si>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</si>
  <si>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</si>
  <si>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</si>
  <si>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</si>
  <si>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</si>
  <si>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</si>
  <si>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</si>
  <si>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</si>
  <si>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</si>
  <si>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</si>
  <si>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</si>
  <si>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</si>
  <si>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</si>
  <si>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</si>
  <si>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</si>
  <si>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</si>
  <si>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</si>
  <si>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</si>
  <si>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</si>
  <si>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</si>
  <si>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</si>
  <si>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</si>
  <si>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</si>
  <si>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</si>
  <si>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</si>
  <si>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</si>
  <si>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</si>
  <si>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</si>
  <si>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</si>
  <si>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</si>
  <si>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</si>
  <si>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</si>
  <si>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</si>
  <si>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</si>
  <si>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</si>
  <si>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</si>
  <si>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</si>
  <si>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</si>
  <si>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</si>
  <si>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</si>
  <si>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</si>
  <si>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</si>
  <si>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</si>
  <si>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</si>
  <si>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</si>
  <si>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</si>
  <si>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</si>
  <si>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</si>
  <si>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</si>
  <si>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</si>
  <si>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</si>
  <si>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</si>
  <si>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</si>
  <si>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</si>
  <si>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</si>
  <si>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</si>
  <si>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</si>
  <si>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</si>
  <si>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</si>
  <si>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</si>
  <si>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</si>
  <si>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</si>
  <si>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</si>
  <si>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</si>
  <si>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</si>
  <si>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</si>
  <si>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</si>
  <si>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</si>
  <si>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</si>
  <si>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</si>
  <si>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</si>
  <si>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</si>
  <si>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</si>
  <si>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</si>
  <si>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</si>
  <si>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</si>
  <si>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</si>
  <si>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</si>
  <si>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</si>
  <si>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</si>
  <si>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</si>
  <si>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</si>
  <si>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</si>
  <si>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</si>
  <si>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</si>
  <si>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</si>
  <si>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</si>
  <si>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</si>
  <si>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</si>
  <si>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</si>
  <si>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</si>
  <si>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</si>
  <si>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</si>
  <si>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</si>
  <si>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</si>
  <si>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</si>
  <si>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</si>
  <si>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</si>
  <si>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</si>
  <si>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</si>
  <si>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</si>
  <si>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</si>
  <si>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</si>
  <si>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</si>
  <si>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</si>
  <si>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</si>
  <si>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</si>
  <si>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</si>
  <si>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</si>
  <si>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</si>
  <si>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</si>
  <si>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</si>
  <si>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</si>
  <si>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</si>
  <si>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</si>
  <si>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</si>
  <si>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</si>
  <si>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</si>
  <si>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</si>
  <si>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</si>
  <si>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</si>
  <si>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</si>
  <si>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</si>
  <si>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</si>
  <si>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</si>
  <si>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</si>
  <si>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</si>
  <si>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</si>
  <si>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</si>
  <si>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</si>
  <si>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</si>
  <si>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</si>
  <si>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</si>
  <si>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</si>
  <si>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</si>
  <si>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</si>
  <si>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</si>
  <si>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</si>
  <si>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</si>
  <si>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</si>
  <si>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</si>
  <si>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</si>
  <si>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</si>
  <si>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</si>
  <si>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</si>
  <si>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</si>
  <si>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</si>
  <si>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</si>
  <si>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</si>
  <si>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</si>
  <si>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</si>
  <si>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</si>
  <si>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</si>
  <si>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</si>
  <si>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</si>
  <si>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</si>
  <si>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</si>
  <si>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</si>
  <si>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</si>
  <si>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</si>
  <si>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</si>
  <si>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</si>
  <si>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</si>
  <si>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</si>
  <si>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</si>
  <si>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</si>
  <si>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</si>
  <si>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</si>
  <si>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</si>
  <si>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</si>
  <si>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</si>
  <si>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</si>
  <si>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</si>
  <si>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</si>
  <si>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</si>
  <si>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</si>
  <si>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</si>
  <si>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</si>
  <si>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</si>
  <si>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</si>
  <si>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</si>
  <si>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</si>
  <si>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</si>
  <si>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</si>
  <si>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</si>
  <si>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</si>
  <si>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</si>
  <si>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</si>
  <si>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</si>
  <si>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</si>
  <si>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</si>
  <si>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</si>
  <si>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</si>
  <si>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</si>
  <si>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</si>
  <si>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</si>
  <si>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</si>
  <si>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</si>
  <si>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</si>
  <si>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</si>
  <si>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</si>
  <si>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</si>
  <si>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</si>
  <si>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</si>
  <si>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</si>
  <si>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</si>
  <si>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</si>
  <si>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</si>
  <si>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</si>
  <si>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</si>
  <si>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</si>
  <si>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</si>
  <si>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</si>
  <si>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</si>
  <si>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</si>
  <si>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</si>
  <si>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</si>
  <si>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</si>
  <si>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</si>
  <si>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</si>
  <si>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</si>
  <si>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</si>
  <si>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</si>
  <si>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</si>
  <si>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</si>
  <si>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</si>
  <si>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</si>
  <si>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</si>
  <si>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</si>
  <si>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</si>
  <si>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</si>
  <si>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</si>
  <si>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</si>
  <si>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</si>
  <si>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</si>
  <si>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</si>
  <si>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</si>
  <si>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</si>
  <si>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</si>
  <si>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</si>
  <si>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</si>
  <si>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</si>
  <si>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</si>
  <si>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</si>
  <si>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</si>
  <si>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</si>
  <si>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</si>
  <si>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</si>
  <si>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</si>
  <si>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</si>
  <si>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</si>
  <si>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</si>
  <si>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</si>
  <si>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</si>
  <si>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</si>
  <si>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</si>
  <si>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</si>
  <si>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</si>
  <si>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</si>
  <si>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</si>
  <si>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</si>
  <si>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</si>
  <si>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</si>
  <si>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</si>
  <si>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</si>
  <si>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</si>
  <si>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</si>
  <si>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</si>
  <si>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</si>
  <si>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</si>
  <si>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</si>
  <si>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</si>
  <si>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</si>
  <si>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</si>
  <si>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</si>
  <si>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</si>
  <si>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</si>
  <si>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</si>
  <si>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</si>
  <si>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</si>
  <si>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</si>
  <si>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</si>
  <si>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</si>
  <si>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</si>
  <si>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</si>
  <si>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</si>
  <si>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</si>
  <si>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</si>
  <si>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</si>
  <si>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</si>
  <si>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</si>
  <si>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</si>
  <si>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</si>
  <si>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</si>
  <si>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</si>
  <si>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</si>
  <si>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</si>
  <si>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</si>
  <si>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</si>
  <si>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</si>
  <si>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</si>
  <si>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</si>
  <si>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</si>
  <si>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</si>
  <si>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</si>
  <si>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</si>
  <si>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</si>
  <si>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</si>
  <si>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</si>
  <si>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</si>
  <si>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</si>
  <si>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</si>
  <si>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</si>
  <si>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</si>
  <si>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</si>
  <si>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</si>
  <si>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</si>
  <si>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</si>
  <si>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</si>
  <si>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</si>
  <si>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</si>
  <si>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</si>
  <si>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</si>
  <si>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</si>
  <si>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</si>
  <si>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</si>
  <si>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</si>
  <si>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</si>
  <si>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</si>
  <si>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</si>
  <si>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</si>
  <si>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</si>
  <si>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</si>
  <si>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</si>
  <si>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</si>
  <si>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</si>
  <si>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</si>
  <si>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</si>
  <si>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</si>
  <si>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</si>
  <si>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</si>
  <si>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</si>
  <si>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</si>
  <si>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</si>
  <si>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</si>
  <si>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</si>
  <si>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</si>
  <si>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</si>
  <si>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</si>
  <si>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</si>
  <si>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</si>
  <si>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</si>
  <si>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</si>
  <si>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</si>
  <si>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</si>
  <si>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</si>
  <si>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</si>
  <si>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</si>
  <si>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</si>
  <si>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</si>
  <si>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</si>
  <si>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</si>
  <si>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</si>
  <si>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</si>
  <si>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</si>
  <si>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</si>
  <si>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</si>
  <si>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</si>
  <si>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</si>
  <si>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</si>
  <si>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</si>
  <si>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</si>
  <si>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</si>
  <si>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</si>
  <si>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</si>
  <si>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</si>
  <si>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</si>
  <si>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</si>
  <si>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</si>
  <si>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</si>
  <si>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</si>
  <si>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</si>
  <si>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</si>
  <si>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</si>
  <si>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</si>
  <si>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</si>
  <si>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</si>
  <si>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</si>
  <si>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</si>
  <si>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</si>
  <si>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</si>
  <si>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</si>
  <si>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</si>
  <si>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</si>
  <si>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</si>
  <si>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</si>
  <si>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</si>
  <si>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</si>
  <si>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</si>
  <si>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</si>
  <si>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</si>
  <si>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</si>
  <si>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</si>
  <si>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</si>
  <si>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</si>
  <si>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</si>
  <si>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</si>
  <si>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</si>
  <si>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</si>
  <si>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</si>
  <si>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</si>
  <si>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</si>
  <si>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</si>
  <si>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</si>
  <si>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</si>
  <si>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</si>
  <si>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</si>
  <si>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</si>
  <si>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</si>
  <si>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</si>
  <si>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</si>
  <si>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</si>
  <si>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</si>
  <si>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</si>
  <si>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</si>
  <si>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</si>
  <si>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</si>
  <si>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</si>
  <si>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</si>
  <si>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</si>
  <si>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</si>
  <si>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</si>
  <si>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</si>
  <si>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</si>
  <si>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</si>
  <si>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</si>
  <si>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</si>
  <si>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</si>
  <si>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</si>
  <si>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</si>
  <si>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</si>
  <si>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</si>
  <si>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</si>
  <si>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</si>
  <si>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</si>
  <si>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</si>
  <si>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</si>
  <si>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</si>
  <si>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</si>
  <si>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</si>
  <si>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</si>
  <si>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</si>
  <si>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</si>
  <si>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</si>
  <si>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</si>
  <si>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</si>
  <si>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</si>
  <si>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</si>
  <si>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</si>
  <si>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</si>
  <si>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</si>
  <si>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</si>
  <si>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</si>
  <si>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</si>
  <si>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</si>
  <si>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</si>
  <si>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</si>
  <si>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</si>
  <si>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</si>
  <si>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</si>
  <si>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</si>
  <si>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</si>
  <si>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</si>
  <si>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</si>
  <si>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</si>
  <si>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</si>
  <si>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</si>
  <si>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</si>
  <si>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</si>
  <si>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</si>
  <si>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</si>
  <si>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</si>
  <si>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</si>
  <si>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</si>
  <si>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</si>
  <si>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</si>
  <si>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</si>
  <si>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</si>
  <si>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</si>
  <si>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</si>
  <si>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</si>
  <si>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</si>
  <si>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</si>
  <si>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</si>
  <si>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</si>
  <si>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</si>
  <si>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</si>
  <si>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</si>
  <si>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</si>
  <si>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</si>
  <si>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</si>
  <si>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</si>
  <si>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</si>
  <si>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</si>
  <si>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</si>
  <si>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</si>
  <si>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</si>
  <si>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</si>
  <si>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</si>
  <si>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</si>
  <si>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</si>
  <si>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</si>
  <si>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</si>
  <si>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</si>
  <si>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</si>
  <si>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</si>
  <si>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</si>
  <si>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</si>
  <si>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</si>
  <si>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</si>
  <si>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</si>
  <si>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</si>
  <si>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</si>
  <si>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</si>
  <si>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</si>
  <si>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</si>
  <si>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</si>
  <si>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</si>
  <si>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</si>
  <si>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</si>
  <si>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</si>
  <si>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</si>
  <si>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</si>
  <si>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</si>
  <si>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</si>
  <si>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</si>
  <si>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</si>
  <si>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</si>
  <si>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</si>
  <si>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</si>
  <si>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</si>
  <si>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</si>
  <si>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</si>
  <si>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</si>
  <si>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</si>
  <si>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</si>
  <si>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</si>
  <si>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</si>
  <si>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</si>
  <si>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</si>
  <si>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</si>
  <si>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</si>
  <si>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</si>
  <si>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</si>
  <si>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</si>
  <si>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</si>
  <si>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</si>
  <si>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</si>
  <si>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</si>
  <si>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</si>
  <si>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</si>
  <si>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</si>
  <si>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</si>
  <si>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</si>
  <si>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</si>
  <si>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</si>
  <si>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</si>
  <si>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</si>
  <si>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</si>
  <si>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</si>
  <si>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</si>
  <si>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</si>
  <si>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</si>
  <si>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</si>
  <si>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</si>
  <si>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</si>
  <si>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</si>
  <si>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</si>
  <si>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</si>
  <si>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</si>
  <si>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</si>
  <si>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</si>
  <si>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</si>
  <si>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</si>
  <si>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</si>
  <si>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</si>
  <si>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</si>
  <si>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</si>
  <si>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</si>
  <si>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</si>
  <si>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</si>
  <si>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</si>
  <si>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</si>
  <si>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</si>
  <si>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</si>
  <si>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</si>
  <si>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</si>
  <si>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</si>
  <si>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</si>
  <si>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</si>
  <si>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</si>
  <si>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</si>
  <si>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</si>
  <si>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</si>
  <si>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</si>
  <si>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</si>
  <si>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</si>
  <si>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</si>
  <si>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</si>
  <si>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</si>
  <si>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</si>
  <si>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</si>
  <si>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</si>
  <si>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</si>
  <si>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</si>
  <si>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</si>
  <si>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</si>
  <si>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</si>
  <si>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</si>
  <si>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</si>
  <si>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</si>
  <si>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</si>
  <si>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</si>
  <si>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</si>
  <si>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</si>
  <si>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</si>
  <si>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</si>
  <si>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</si>
  <si>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</si>
  <si>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</si>
  <si>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</si>
  <si>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</si>
  <si>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</si>
  <si>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</si>
  <si>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</si>
  <si>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</si>
  <si>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</si>
  <si>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</si>
  <si>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</si>
  <si>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</si>
  <si>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</si>
  <si>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</si>
  <si>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</si>
  <si>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</si>
  <si>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</si>
  <si>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</si>
  <si>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</si>
  <si>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</si>
  <si>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</si>
  <si>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</si>
  <si>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</si>
  <si>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</si>
  <si>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</si>
  <si>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</si>
  <si>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</si>
  <si>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</si>
  <si>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</si>
  <si>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</si>
  <si>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</si>
  <si>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</si>
  <si>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</si>
  <si>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</si>
  <si>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</si>
  <si>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</si>
  <si>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</si>
  <si>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</si>
  <si>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</si>
  <si>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</si>
  <si>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</si>
  <si>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</si>
  <si>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</si>
  <si>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</si>
  <si>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</si>
  <si>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</si>
  <si>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</si>
  <si>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</si>
  <si>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</si>
  <si>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</si>
  <si>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</si>
  <si>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</si>
  <si>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</si>
  <si>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</si>
  <si>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</si>
  <si>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</si>
  <si>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</si>
  <si>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</si>
  <si>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</si>
  <si>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</si>
  <si>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</si>
  <si>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</si>
  <si>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</si>
  <si>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</si>
  <si>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</si>
  <si>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</si>
  <si>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</si>
  <si>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</si>
  <si>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</si>
  <si>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</si>
  <si>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</si>
  <si>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</si>
  <si>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</si>
  <si>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</si>
  <si>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</si>
  <si>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</si>
  <si>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</si>
  <si>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</si>
  <si>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</si>
  <si>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</si>
  <si>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</si>
  <si>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</si>
  <si>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</si>
  <si>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</si>
  <si>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</si>
  <si>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</si>
  <si>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</si>
  <si>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</si>
  <si>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</si>
  <si>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</si>
  <si>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</si>
  <si>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</si>
  <si>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</si>
  <si>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</si>
  <si>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</si>
  <si>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</si>
  <si>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</si>
  <si>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</si>
  <si>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</si>
  <si>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</si>
  <si>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</si>
  <si>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</si>
  <si>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</si>
  <si>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</si>
  <si>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</si>
  <si>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</si>
  <si>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</si>
  <si>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</si>
  <si>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</si>
  <si>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</si>
  <si>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</si>
  <si>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</si>
  <si>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</si>
  <si>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</si>
  <si>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</si>
  <si>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</si>
  <si>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</si>
  <si>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</si>
  <si>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</si>
  <si>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</si>
  <si>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</si>
  <si>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</si>
  <si>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</si>
  <si>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</si>
  <si>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</si>
  <si>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</si>
  <si>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</si>
  <si>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</si>
  <si>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</si>
  <si>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</si>
  <si>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</si>
  <si>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</si>
  <si>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</si>
  <si>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</si>
  <si>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</si>
  <si>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</si>
  <si>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</si>
  <si>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</si>
  <si>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</si>
  <si>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</si>
  <si>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</si>
  <si>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</si>
  <si>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</si>
  <si>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</si>
  <si>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</si>
  <si>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</si>
  <si>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</si>
  <si>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</si>
  <si>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</si>
  <si>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</si>
  <si>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</si>
  <si>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</si>
  <si>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</si>
  <si>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</si>
  <si>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</si>
  <si>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</si>
  <si>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</si>
  <si>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</si>
  <si>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</si>
  <si>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</si>
  <si>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</si>
  <si>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</si>
  <si>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</si>
  <si>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</si>
  <si>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</si>
  <si>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</si>
  <si>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</si>
  <si>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</si>
  <si>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</si>
  <si>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</si>
  <si>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</si>
  <si>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</si>
  <si>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</si>
  <si>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</si>
  <si>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</si>
  <si>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</si>
  <si>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</si>
  <si>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</si>
  <si>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</si>
  <si>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</si>
  <si>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</si>
  <si>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</si>
  <si>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</si>
  <si>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</si>
  <si>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</si>
  <si>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</si>
  <si>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</si>
  <si>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</si>
  <si>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</si>
  <si>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</si>
  <si>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</si>
  <si>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</si>
  <si>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</si>
  <si>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</si>
  <si>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</si>
  <si>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</si>
  <si>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</si>
  <si>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</si>
  <si>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</si>
  <si>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</si>
  <si>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</si>
  <si>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</si>
  <si>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</si>
  <si>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</si>
  <si>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</si>
  <si>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</si>
  <si>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</si>
  <si>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</si>
  <si>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</si>
  <si>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</si>
  <si>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</si>
  <si>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</si>
  <si>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</si>
  <si>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</si>
  <si>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</si>
  <si>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</si>
  <si>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</si>
  <si>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</si>
  <si>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</si>
  <si>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</si>
  <si>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</si>
  <si>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</si>
  <si>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</si>
  <si>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</si>
  <si>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</si>
  <si>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</si>
  <si>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</si>
  <si>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</si>
  <si>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</si>
  <si>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</si>
  <si>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</si>
  <si>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</si>
  <si>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</si>
  <si>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</si>
  <si>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</si>
  <si>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</si>
  <si>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</si>
  <si>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</si>
  <si>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</si>
  <si>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</si>
  <si>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</si>
  <si>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</si>
  <si>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</si>
  <si>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</si>
  <si>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</si>
  <si>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</si>
  <si>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</si>
  <si>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</si>
  <si>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</si>
  <si>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</si>
  <si>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</si>
  <si>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</si>
  <si>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</si>
  <si>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</si>
  <si>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</si>
  <si>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</si>
  <si>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</si>
  <si>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</si>
  <si>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</si>
  <si>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</si>
  <si>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</si>
  <si>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</si>
  <si>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</si>
  <si>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</si>
  <si>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</si>
  <si>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</si>
  <si>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</si>
  <si>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</si>
  <si>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</si>
  <si>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</si>
  <si>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</si>
  <si>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</si>
  <si>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</si>
  <si>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</si>
  <si>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</si>
  <si>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</si>
  <si>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</si>
  <si>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</si>
  <si>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</si>
  <si>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</si>
  <si>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</si>
  <si>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</si>
  <si>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</si>
  <si>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</si>
  <si>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</si>
  <si>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</si>
  <si>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</si>
  <si>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</si>
  <si>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</si>
  <si>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</si>
  <si>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</si>
  <si>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</si>
  <si>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</si>
  <si>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</si>
  <si>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</si>
  <si>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</si>
  <si>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</si>
  <si>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</si>
  <si>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</si>
  <si>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</si>
  <si>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</si>
  <si>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</si>
  <si>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</si>
  <si>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</si>
  <si>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</si>
  <si>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</si>
  <si>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</si>
  <si>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</si>
  <si>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</si>
  <si>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</si>
  <si>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</si>
  <si>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</si>
  <si>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</si>
  <si>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</si>
  <si>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</si>
  <si>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</si>
  <si>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</si>
  <si>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</si>
  <si>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</si>
  <si>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</si>
  <si>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</si>
  <si>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</si>
  <si>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</si>
  <si>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</si>
  <si>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</si>
  <si>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</si>
  <si>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</si>
  <si>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</si>
  <si>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</si>
  <si>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</si>
  <si>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</si>
  <si>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</si>
  <si>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</si>
  <si>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</si>
  <si>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</si>
  <si>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</si>
  <si>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</si>
  <si>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</si>
  <si>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</si>
  <si>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</si>
  <si>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</si>
  <si>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</si>
  <si>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</si>
  <si>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</si>
  <si>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</si>
  <si>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</si>
  <si>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</si>
  <si>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</si>
  <si>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</si>
  <si>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</si>
  <si>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</si>
  <si>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</si>
  <si>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</si>
  <si>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</si>
  <si>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</si>
  <si>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</si>
  <si>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</si>
  <si>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</si>
  <si>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</si>
  <si>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</si>
  <si>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</si>
  <si>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</si>
  <si>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</si>
  <si>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</si>
  <si>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</si>
  <si>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</si>
  <si>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</si>
  <si>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</si>
  <si>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</si>
  <si>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</si>
  <si>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</si>
  <si>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</si>
  <si>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</si>
  <si>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</si>
  <si>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</si>
  <si>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</si>
  <si>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</si>
  <si>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</si>
  <si>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</si>
  <si>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</si>
  <si>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</si>
  <si>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</si>
  <si>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</si>
  <si>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</si>
  <si>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</si>
  <si>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</si>
  <si>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</si>
  <si>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</si>
  <si>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</si>
  <si>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</si>
  <si>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</si>
  <si>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</si>
  <si>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</si>
  <si>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</si>
  <si>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</si>
  <si>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</si>
  <si>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</si>
  <si>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</si>
  <si>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</si>
  <si>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</si>
  <si>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</si>
  <si>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</si>
  <si>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</si>
  <si>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</si>
  <si>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</si>
  <si>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</si>
  <si>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</si>
  <si>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</si>
  <si>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</si>
  <si>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</si>
  <si>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</si>
  <si>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</si>
  <si>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</si>
  <si>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</si>
  <si>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</si>
  <si>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</si>
  <si>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</si>
  <si>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</si>
  <si>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</si>
  <si>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</si>
  <si>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</si>
  <si>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</si>
  <si>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</si>
  <si>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</si>
  <si>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</si>
  <si>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</si>
  <si>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</si>
  <si>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</si>
  <si>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</si>
  <si>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</si>
  <si>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</si>
  <si>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</si>
  <si>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</si>
  <si>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</si>
  <si>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</si>
  <si>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</si>
  <si>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</si>
  <si>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</si>
  <si>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</si>
  <si>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</si>
  <si>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</si>
  <si>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</si>
  <si>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</si>
  <si>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</si>
  <si>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</si>
  <si>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</si>
  <si>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</si>
  <si>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</si>
  <si>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</si>
  <si>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</si>
  <si>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</si>
  <si>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</si>
  <si>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</si>
  <si>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</si>
  <si>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</si>
  <si>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</si>
  <si>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</si>
  <si>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</si>
  <si>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</si>
  <si>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</si>
  <si>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</si>
  <si>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</si>
  <si>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</si>
  <si>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</si>
  <si>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</si>
  <si>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</si>
  <si>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</si>
  <si>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</si>
  <si>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</si>
  <si>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</si>
  <si>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</si>
  <si>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</si>
  <si>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</si>
  <si>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</si>
  <si>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</si>
  <si>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</si>
  <si>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</si>
  <si>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</si>
  <si>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</si>
  <si>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</si>
  <si>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</si>
  <si>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</si>
  <si>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</si>
  <si>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</si>
  <si>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</si>
  <si>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</si>
  <si>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</si>
  <si>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</si>
  <si>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</si>
  <si>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</si>
  <si>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</si>
  <si>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</si>
  <si>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</si>
  <si>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</si>
  <si>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</si>
  <si>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</si>
  <si>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</si>
  <si>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</si>
  <si>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</si>
  <si>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</si>
  <si>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</si>
  <si>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</si>
  <si>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</si>
  <si>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</si>
  <si>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</si>
  <si>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</si>
  <si>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</si>
  <si>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</si>
  <si>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</si>
  <si>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</si>
  <si>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</si>
  <si>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</si>
  <si>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</si>
  <si>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</si>
  <si>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</si>
  <si>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</si>
  <si>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</si>
  <si>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</si>
  <si>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</si>
  <si>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</si>
  <si>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</si>
  <si>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</si>
  <si>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</si>
  <si>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</si>
  <si>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</si>
  <si>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</si>
  <si>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</si>
  <si>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</si>
  <si>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</si>
  <si>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</si>
  <si>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</si>
  <si>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</si>
  <si>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</si>
  <si>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</si>
  <si>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</si>
  <si>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</si>
  <si>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</si>
  <si>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</si>
  <si>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</si>
  <si>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</si>
  <si>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</si>
  <si>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</si>
  <si>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</si>
  <si>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</si>
  <si>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</si>
  <si>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</si>
  <si>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</si>
  <si>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</si>
  <si>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</si>
  <si>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</si>
  <si>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</si>
  <si>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</si>
  <si>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</si>
  <si>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</si>
  <si>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</si>
  <si>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</si>
  <si>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</si>
  <si>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</si>
  <si>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</si>
  <si>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</si>
  <si>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</si>
  <si>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</si>
  <si>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</si>
  <si>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</si>
  <si>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</si>
  <si>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</si>
  <si>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</si>
  <si>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</si>
  <si>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</si>
  <si>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</si>
  <si>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</si>
  <si>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</si>
  <si>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</si>
  <si>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</si>
  <si>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</si>
  <si>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</si>
  <si>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</si>
  <si>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</si>
  <si>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</si>
  <si>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</si>
  <si>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</si>
  <si>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</si>
  <si>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</si>
  <si>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</si>
  <si>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</si>
  <si>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</si>
  <si>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</si>
  <si>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</si>
  <si>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</si>
  <si>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</si>
  <si>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</si>
  <si>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</si>
  <si>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</si>
  <si>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</si>
  <si>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</si>
  <si>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</si>
  <si>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</si>
  <si>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</si>
  <si>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</si>
  <si>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</si>
  <si>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</si>
  <si>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</si>
  <si>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</si>
  <si>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</si>
  <si>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</si>
  <si>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</si>
  <si>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</si>
  <si>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</si>
  <si>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</si>
  <si>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</si>
  <si>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</si>
  <si>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</si>
  <si>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</si>
  <si>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</si>
  <si>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</si>
  <si>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</si>
  <si>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</si>
  <si>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</si>
  <si>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</si>
  <si>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</si>
  <si>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</si>
  <si>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</si>
  <si>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</si>
  <si>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</si>
  <si>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</si>
  <si>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</si>
  <si>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</si>
  <si>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</si>
  <si>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</si>
  <si>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</si>
  <si>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</si>
  <si>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</si>
  <si>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</si>
  <si>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</si>
  <si>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</si>
  <si>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</si>
  <si>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</si>
  <si>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</si>
  <si>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</si>
  <si>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</si>
  <si>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</si>
  <si>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</si>
  <si>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</si>
  <si>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</si>
  <si>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</si>
  <si>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</si>
  <si>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</si>
  <si>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</si>
  <si>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</si>
  <si>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</si>
  <si>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</si>
  <si>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</si>
  <si>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</si>
  <si>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</si>
  <si>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</si>
  <si>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</si>
  <si>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</si>
  <si>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</si>
  <si>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</si>
  <si>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</si>
  <si>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</si>
  <si>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</si>
  <si>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</si>
  <si>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</si>
  <si>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</si>
  <si>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</si>
  <si>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</si>
  <si>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</si>
  <si>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</si>
  <si>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</si>
  <si>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</si>
  <si>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</si>
  <si>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</si>
  <si>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</si>
  <si>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</si>
  <si>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</si>
  <si>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</si>
  <si>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</si>
  <si>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</si>
  <si>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</si>
  <si>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</si>
  <si>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</si>
  <si>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</si>
  <si>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</si>
  <si>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</si>
  <si>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</si>
  <si>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</si>
  <si>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</si>
  <si>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</si>
  <si>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</si>
  <si>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</si>
  <si>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</si>
  <si>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</si>
  <si>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</si>
  <si>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</si>
  <si>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</si>
  <si>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</si>
  <si>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</si>
  <si>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</si>
  <si>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</si>
  <si>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</si>
  <si>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</si>
  <si>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</si>
  <si>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</si>
  <si>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</si>
  <si>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</si>
  <si>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</si>
  <si>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</si>
  <si>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</si>
  <si>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</si>
  <si>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</si>
  <si>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</si>
  <si>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</si>
  <si>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</si>
  <si>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</si>
  <si>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</si>
  <si>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</si>
  <si>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</si>
  <si>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</si>
  <si>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</si>
  <si>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</si>
  <si>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</si>
  <si>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</si>
  <si>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</si>
  <si>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</si>
  <si>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</si>
  <si>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</si>
  <si>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</si>
  <si>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</si>
  <si>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</si>
  <si>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</si>
  <si>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</si>
  <si>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</si>
  <si>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</si>
  <si>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</si>
  <si>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</si>
  <si>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</si>
  <si>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</si>
  <si>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</si>
  <si>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</si>
  <si>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</si>
  <si>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</si>
  <si>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</si>
  <si>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</si>
  <si>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</si>
  <si>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</si>
  <si>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</si>
  <si>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</si>
  <si>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</si>
  <si>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</si>
  <si>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</si>
  <si>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</si>
  <si>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</si>
  <si>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</si>
  <si>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</si>
  <si>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</si>
  <si>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</si>
  <si>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</si>
  <si>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</si>
  <si>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</si>
  <si>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</si>
  <si>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</si>
  <si>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</si>
  <si>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</si>
  <si>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</si>
  <si>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</si>
  <si>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</si>
  <si>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</si>
  <si>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</si>
  <si>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</si>
  <si>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</si>
  <si>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</si>
  <si>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</si>
  <si>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</si>
  <si>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</si>
  <si>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</si>
  <si>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</si>
  <si>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</si>
  <si>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</si>
  <si>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</si>
  <si>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</si>
  <si>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</si>
  <si>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</si>
  <si>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</si>
  <si>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</si>
  <si>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</si>
  <si>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</si>
  <si>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</si>
  <si>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</si>
  <si>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</si>
  <si>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</si>
  <si>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</si>
  <si>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</si>
  <si>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</si>
  <si>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</si>
  <si>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</si>
  <si>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</si>
  <si>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</si>
  <si>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</si>
  <si>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</si>
  <si>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</si>
  <si>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</si>
  <si>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</si>
  <si>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</si>
  <si>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</si>
  <si>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</si>
  <si>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</si>
  <si>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</si>
  <si>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</si>
  <si>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</si>
  <si>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</si>
  <si>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</si>
  <si>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</si>
  <si>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</si>
  <si>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</si>
  <si>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</si>
  <si>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</si>
  <si>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</si>
  <si>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</si>
  <si>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</si>
  <si>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</si>
  <si>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</si>
  <si>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</si>
  <si>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</si>
  <si>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</si>
  <si>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</si>
  <si>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</si>
  <si>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</si>
  <si>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</si>
  <si>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</si>
  <si>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</si>
  <si>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</si>
  <si>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</si>
  <si>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</si>
  <si>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</si>
  <si>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</si>
  <si>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</si>
  <si>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</si>
  <si>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</si>
  <si>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</si>
  <si>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</si>
  <si>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</si>
  <si>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</si>
  <si>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</si>
  <si>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</si>
  <si>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</si>
  <si>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</si>
  <si>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</si>
  <si>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</si>
  <si>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</si>
  <si>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</si>
  <si>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</si>
  <si>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</si>
  <si>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</si>
  <si>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</si>
  <si>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</si>
  <si>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</si>
  <si>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</si>
  <si>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</si>
  <si>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</si>
  <si>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</si>
  <si>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</si>
  <si>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</si>
  <si>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</si>
  <si>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</si>
  <si>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</si>
  <si>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</si>
  <si>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</si>
  <si>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</si>
  <si>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</si>
  <si>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</si>
  <si>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</si>
  <si>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</si>
  <si>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</si>
  <si>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</si>
  <si>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</si>
  <si>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</si>
  <si>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</si>
  <si>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</si>
  <si>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</si>
  <si>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</si>
  <si>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</si>
  <si>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</si>
  <si>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</si>
  <si>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</si>
  <si>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</si>
  <si>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</si>
  <si>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</si>
  <si>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</si>
  <si>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</si>
  <si>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</si>
  <si>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</si>
  <si>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</si>
  <si>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</si>
  <si>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</si>
  <si>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</si>
  <si>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</si>
  <si>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</si>
  <si>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</si>
  <si>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</si>
  <si>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</si>
  <si>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</si>
  <si>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</si>
  <si>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</si>
  <si>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</si>
  <si>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</si>
  <si>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</si>
  <si>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</si>
  <si>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</si>
  <si>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</si>
  <si>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</si>
  <si>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</si>
  <si>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</si>
  <si>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</si>
  <si>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</si>
  <si>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</si>
  <si>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</si>
  <si>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</si>
  <si>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</si>
  <si>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</si>
  <si>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</si>
  <si>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</si>
  <si>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</si>
  <si>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</si>
  <si>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</si>
  <si>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</si>
  <si>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</si>
  <si>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</si>
  <si>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</si>
  <si>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</si>
  <si>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</si>
  <si>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</si>
  <si>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</si>
  <si>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</si>
  <si>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</si>
  <si>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</si>
  <si>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</si>
  <si>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</si>
  <si>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</si>
  <si>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</si>
  <si>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</si>
  <si>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</si>
  <si>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</si>
  <si>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</si>
  <si>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</si>
  <si>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</si>
  <si>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</si>
  <si>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</si>
  <si>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</si>
  <si>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</si>
  <si>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</si>
  <si>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</si>
  <si>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</si>
  <si>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</si>
  <si>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</si>
  <si>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</si>
  <si>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</si>
  <si>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</si>
  <si>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</si>
  <si>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</si>
  <si>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</si>
  <si>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</si>
  <si>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</si>
  <si>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</si>
  <si>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</si>
  <si>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</si>
  <si>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</si>
  <si>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</si>
  <si>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</si>
  <si>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</si>
  <si>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</si>
  <si>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</si>
  <si>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</si>
  <si>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</si>
  <si>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</si>
  <si>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</si>
  <si>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</si>
  <si>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</si>
  <si>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</si>
  <si>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</si>
  <si>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</si>
  <si>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</si>
  <si>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</si>
  <si>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</si>
  <si>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</si>
  <si>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</si>
  <si>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</si>
  <si>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</si>
  <si>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</si>
  <si>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</si>
  <si>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</si>
  <si>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</si>
  <si>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</si>
  <si>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</si>
  <si>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</si>
  <si>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</si>
  <si>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</si>
  <si>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</si>
  <si>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</si>
  <si>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</si>
  <si>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</si>
  <si>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</si>
  <si>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</si>
  <si>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</si>
  <si>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</si>
  <si>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</si>
  <si>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</si>
  <si>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</si>
  <si>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</si>
  <si>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</si>
  <si>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</si>
  <si>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</si>
  <si>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</si>
  <si>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</si>
  <si>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</si>
  <si>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</si>
  <si>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</si>
  <si>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</si>
  <si>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</si>
  <si>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</si>
  <si>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</si>
  <si>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</si>
  <si>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</si>
  <si>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</si>
  <si>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</si>
  <si>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</si>
  <si>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</si>
  <si>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</si>
  <si>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</si>
  <si>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</si>
  <si>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</si>
  <si>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</si>
  <si>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</si>
  <si>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</si>
  <si>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</si>
  <si>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</si>
  <si>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</si>
  <si>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</si>
  <si>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</si>
  <si>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</si>
  <si>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</si>
  <si>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</si>
  <si>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</si>
  <si>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</si>
  <si>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</si>
  <si>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</si>
  <si>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</si>
  <si>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</si>
  <si>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</si>
  <si>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</si>
  <si>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</si>
  <si>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</si>
  <si>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</si>
  <si>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</si>
  <si>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</si>
  <si>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</si>
  <si>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</si>
  <si>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</si>
  <si>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</si>
  <si>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</si>
  <si>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</si>
  <si>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</si>
  <si>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</si>
  <si>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</si>
  <si>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</si>
  <si>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</si>
  <si>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</si>
  <si>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</si>
  <si>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</si>
  <si>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</si>
  <si>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</si>
  <si>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</si>
  <si>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</si>
  <si>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</si>
  <si>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</si>
  <si>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</si>
  <si>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</si>
  <si>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</si>
  <si>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</si>
  <si>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</si>
  <si>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</si>
  <si>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</si>
  <si>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</si>
  <si>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</si>
  <si>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</si>
  <si>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</si>
  <si>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</si>
  <si>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</si>
  <si>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</si>
  <si>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</si>
  <si>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</si>
  <si>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</si>
  <si>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</si>
  <si>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</si>
  <si>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</si>
  <si>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</si>
  <si>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</si>
  <si>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</si>
  <si>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</si>
  <si>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</si>
  <si>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</si>
  <si>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</si>
  <si>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</si>
  <si>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</si>
  <si>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</si>
  <si>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</si>
  <si>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</si>
  <si>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</si>
  <si>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</si>
  <si>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</si>
  <si>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</si>
  <si>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</si>
  <si>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</si>
  <si>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</si>
  <si>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</si>
  <si>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</si>
  <si>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</si>
  <si>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</si>
  <si>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</si>
  <si>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</si>
  <si>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</si>
  <si>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</si>
  <si>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</si>
  <si>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</si>
  <si>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</si>
  <si>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</si>
  <si>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</si>
  <si>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</si>
  <si>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</si>
  <si>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</si>
  <si>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</si>
  <si>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</si>
  <si>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</si>
  <si>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</si>
  <si>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</si>
  <si>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</si>
  <si>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</si>
  <si>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</si>
  <si>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</si>
  <si>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</si>
  <si>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</si>
  <si>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</si>
  <si>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</si>
  <si>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</si>
  <si>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</si>
  <si>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</si>
  <si>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</si>
  <si>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</si>
  <si>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</si>
  <si>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</si>
  <si>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</si>
  <si>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</si>
  <si>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</si>
  <si>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</si>
  <si>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</si>
  <si>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</si>
  <si>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</si>
  <si>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</si>
  <si>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</si>
  <si>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</si>
  <si>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</si>
  <si>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</si>
  <si>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</si>
  <si>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</si>
  <si>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</si>
  <si>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</si>
  <si>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</si>
  <si>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</si>
  <si>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</si>
  <si>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</si>
  <si>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</si>
  <si>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</si>
  <si>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</si>
  <si>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</si>
  <si>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</si>
  <si>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</si>
  <si>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</si>
  <si>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</si>
  <si>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</si>
  <si>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</si>
  <si>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</si>
  <si>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</si>
  <si>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</si>
  <si>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</si>
  <si>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</si>
  <si>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</si>
  <si>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</si>
  <si>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</si>
  <si>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</si>
  <si>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</si>
  <si>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</si>
  <si>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</si>
  <si>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</si>
  <si>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</si>
  <si>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</si>
  <si>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</si>
  <si>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</si>
  <si>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</si>
  <si>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</si>
  <si>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</si>
  <si>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</si>
  <si>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</si>
  <si>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</si>
  <si>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</si>
  <si>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</si>
  <si>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</si>
  <si>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</si>
  <si>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</si>
  <si>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</si>
  <si>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</si>
  <si>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</si>
  <si>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</si>
  <si>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</si>
  <si>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</si>
  <si>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</si>
  <si>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</si>
  <si>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</si>
  <si>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</si>
  <si>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</si>
  <si>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</si>
  <si>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</si>
  <si>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</si>
  <si>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</si>
  <si>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</si>
  <si>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</si>
  <si>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</si>
  <si>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</si>
  <si>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</si>
  <si>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</si>
  <si>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</si>
  <si>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</si>
  <si>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</si>
  <si>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</si>
  <si>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</si>
  <si>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</si>
  <si>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</si>
  <si>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</si>
  <si>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</si>
  <si>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</si>
  <si>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</si>
  <si>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</si>
  <si>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</si>
  <si>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</si>
  <si>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</si>
  <si>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</si>
  <si>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</si>
  <si>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</si>
  <si>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</si>
  <si>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</si>
  <si>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</si>
  <si>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</si>
  <si>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</si>
  <si>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</si>
  <si>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</si>
  <si>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</si>
  <si>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</si>
  <si>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</si>
  <si>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</si>
  <si>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</si>
  <si>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</si>
  <si>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</si>
  <si>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</si>
  <si>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</si>
  <si>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</si>
  <si>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</si>
  <si>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</si>
  <si>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</si>
  <si>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</si>
  <si>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</si>
  <si>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</si>
  <si>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</si>
  <si>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</si>
  <si>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</si>
  <si>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</si>
  <si>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</si>
  <si>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</si>
  <si>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</si>
  <si>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</si>
  <si>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</si>
  <si>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</si>
  <si>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</si>
  <si>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</si>
  <si>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</si>
  <si>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</si>
  <si>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</si>
  <si>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</si>
  <si>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</si>
  <si>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</si>
  <si>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</si>
  <si>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</si>
  <si>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</si>
  <si>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</si>
  <si>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</si>
  <si>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</si>
  <si>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</si>
  <si>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</si>
  <si>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</si>
  <si>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</si>
  <si>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</si>
  <si>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</si>
  <si>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</si>
  <si>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</si>
  <si>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</si>
  <si>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</si>
  <si>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</si>
  <si>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</si>
  <si>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</si>
  <si>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</si>
  <si>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</si>
  <si>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</si>
  <si>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</si>
  <si>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</si>
  <si>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</si>
  <si>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</si>
  <si>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</si>
  <si>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</si>
  <si>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</si>
  <si>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</si>
  <si>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</si>
  <si>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</si>
  <si>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</si>
  <si>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</si>
  <si>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</si>
  <si>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</si>
  <si>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</si>
  <si>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</si>
  <si>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</si>
  <si>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</si>
  <si>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</si>
  <si>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</si>
  <si>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</si>
  <si>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</si>
  <si>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</si>
  <si>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</si>
  <si>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</si>
  <si>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</si>
  <si>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</si>
  <si>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</si>
  <si>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</si>
  <si>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</si>
  <si>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</si>
  <si>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</si>
  <si>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</si>
  <si>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</si>
  <si>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</si>
  <si>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</si>
  <si>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</si>
  <si>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</si>
  <si>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</si>
  <si>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</si>
  <si>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</si>
  <si>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</si>
  <si>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</si>
  <si>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</si>
  <si>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</si>
  <si>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</si>
  <si>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</si>
  <si>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</si>
  <si>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</si>
  <si>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</si>
  <si>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</si>
  <si>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</si>
  <si>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</si>
  <si>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</si>
  <si>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</si>
  <si>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</si>
  <si>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</si>
  <si>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</si>
  <si>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</si>
  <si>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</si>
  <si>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</si>
  <si>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</si>
  <si>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</si>
  <si>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</si>
  <si>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</si>
  <si>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</si>
  <si>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</si>
  <si>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</si>
  <si>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</si>
  <si>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</si>
  <si>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</si>
  <si>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</si>
  <si>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</si>
  <si>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</si>
  <si>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</si>
  <si>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</si>
  <si>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</si>
  <si>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</si>
  <si>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</si>
  <si>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</si>
  <si>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</si>
  <si>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</si>
  <si>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</si>
  <si>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</si>
  <si>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</si>
  <si>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</si>
  <si>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</si>
  <si>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</si>
  <si>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</si>
  <si>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</si>
  <si>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</si>
  <si>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</si>
  <si>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</si>
  <si>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</si>
  <si>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</si>
  <si>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</si>
  <si>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</si>
  <si>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</si>
  <si>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</si>
  <si>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</si>
  <si>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</si>
  <si>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</si>
  <si>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</si>
  <si>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</si>
  <si>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</si>
  <si>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</si>
  <si>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</si>
  <si>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</si>
  <si>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</si>
  <si>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</si>
  <si>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</si>
  <si>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</si>
  <si>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</si>
  <si>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</si>
  <si>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</si>
  <si>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</si>
  <si>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</si>
  <si>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</si>
  <si>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</si>
  <si>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</si>
  <si>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</si>
  <si>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</si>
  <si>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</si>
  <si>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</si>
  <si>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</si>
  <si>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</si>
  <si>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</si>
  <si>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</si>
  <si>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</si>
  <si>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</si>
  <si>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</si>
  <si>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</si>
  <si>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</si>
  <si>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</si>
  <si>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</si>
  <si>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</si>
  <si>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</si>
  <si>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</si>
  <si>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</si>
  <si>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</si>
  <si>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</si>
  <si>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</si>
  <si>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</si>
  <si>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</si>
  <si>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</si>
  <si>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</si>
  <si>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</si>
  <si>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</si>
  <si>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</si>
  <si>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</si>
  <si>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</si>
  <si>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</si>
  <si>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</si>
  <si>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</si>
  <si>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</si>
  <si>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</si>
  <si>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</si>
  <si>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</si>
  <si>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</si>
  <si>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</si>
  <si>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</si>
  <si>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</si>
  <si>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</si>
  <si>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</si>
  <si>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</si>
  <si>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</si>
  <si>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</si>
  <si>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</si>
  <si>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</si>
  <si>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</si>
  <si>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</si>
  <si>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</si>
  <si>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</si>
  <si>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</si>
  <si>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</si>
  <si>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</si>
  <si>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</si>
  <si>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</si>
  <si>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</si>
  <si>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</si>
  <si>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</si>
  <si>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</si>
  <si>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</si>
  <si>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</si>
  <si>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</si>
  <si>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</si>
  <si>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</si>
  <si>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</si>
  <si>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</si>
  <si>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</si>
  <si>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</si>
  <si>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</si>
  <si>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</si>
  <si>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</si>
  <si>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</si>
  <si>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</si>
  <si>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</si>
  <si>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</si>
  <si>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</si>
  <si>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</si>
  <si>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</si>
  <si>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</si>
  <si>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</si>
  <si>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</si>
  <si>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</si>
  <si>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</si>
  <si>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</si>
  <si>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</si>
  <si>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</si>
  <si>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</si>
  <si>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</si>
  <si>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</si>
  <si>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</si>
  <si>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</si>
  <si>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</si>
  <si>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</si>
  <si>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</si>
  <si>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</si>
  <si>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</si>
  <si>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</si>
  <si>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</si>
  <si>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</si>
  <si>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</si>
  <si>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</si>
  <si>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</si>
  <si>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</si>
  <si>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</si>
  <si>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</si>
  <si>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</si>
  <si>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</si>
  <si>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</si>
  <si>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</si>
  <si>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</si>
  <si>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</si>
  <si>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</si>
  <si>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</si>
  <si>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</si>
  <si>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</si>
  <si>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</si>
  <si>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</si>
  <si>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</si>
  <si>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</si>
  <si>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</si>
  <si>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</si>
  <si>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</si>
  <si>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</si>
  <si>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</si>
  <si>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</si>
  <si>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</si>
  <si>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</si>
  <si>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</si>
  <si>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</si>
  <si>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</si>
  <si>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</si>
  <si>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</si>
  <si>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</si>
  <si>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</si>
  <si>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</si>
  <si>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</si>
  <si>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</si>
  <si>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</si>
  <si>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</si>
  <si>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</si>
  <si>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</si>
  <si>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</si>
  <si>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</si>
  <si>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</si>
  <si>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</si>
  <si>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</si>
  <si>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</si>
  <si>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</si>
  <si>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</si>
  <si>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</si>
  <si>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</si>
  <si>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</si>
  <si>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</si>
  <si>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</si>
  <si>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</si>
  <si>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</si>
  <si>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</si>
  <si>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</si>
  <si>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</si>
  <si>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</si>
  <si>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</si>
  <si>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</si>
  <si>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</si>
  <si>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</si>
  <si>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</si>
  <si>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</si>
  <si>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</si>
  <si>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</si>
  <si>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</si>
  <si>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</si>
  <si>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</si>
  <si>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</si>
  <si>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</si>
  <si>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</si>
  <si>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</si>
  <si>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</si>
  <si>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</si>
  <si>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</si>
  <si>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</si>
  <si>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</si>
  <si>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</si>
  <si>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</si>
  <si>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</si>
  <si>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</si>
  <si>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</si>
  <si>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</si>
  <si>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</si>
  <si>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</si>
  <si>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</si>
  <si>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</si>
  <si>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</si>
  <si>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</si>
  <si>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</si>
  <si>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</si>
  <si>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</si>
  <si>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</si>
  <si>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</si>
  <si>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</si>
  <si>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</si>
  <si>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</si>
  <si>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</si>
  <si>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</si>
  <si>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</si>
  <si>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</si>
  <si>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</si>
  <si>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</si>
  <si>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</si>
  <si>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</si>
  <si>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</si>
  <si>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</si>
  <si>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</si>
  <si>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</si>
  <si>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</si>
  <si>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</si>
  <si>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</si>
  <si>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</si>
  <si>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</si>
  <si>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</si>
  <si>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</si>
  <si>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</si>
  <si>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</si>
  <si>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</si>
  <si>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</si>
  <si>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</si>
  <si>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</si>
  <si>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</si>
  <si>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</si>
  <si>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</si>
  <si>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</si>
  <si>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</si>
  <si>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</si>
  <si>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</si>
  <si>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</si>
  <si>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</si>
  <si>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</si>
  <si>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</si>
  <si>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</si>
  <si>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</si>
  <si>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</si>
  <si>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</si>
  <si>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</si>
  <si>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</si>
  <si>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</si>
  <si>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</si>
  <si>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</si>
  <si>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</si>
  <si>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</si>
  <si>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</si>
  <si>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</si>
  <si>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</si>
  <si>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</si>
  <si>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</si>
  <si>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</si>
  <si>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</si>
  <si>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</si>
  <si>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</si>
  <si>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</si>
  <si>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</si>
  <si>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</si>
  <si>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</si>
  <si>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</si>
  <si>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</si>
  <si>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</si>
  <si>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</si>
  <si>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</si>
  <si>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</si>
  <si>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</si>
  <si>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</si>
  <si>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</si>
  <si>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</si>
  <si>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</si>
  <si>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</si>
  <si>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</si>
  <si>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</si>
  <si>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</si>
  <si>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</si>
  <si>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</si>
  <si>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</si>
  <si>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</si>
  <si>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</si>
  <si>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</si>
  <si>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</si>
  <si>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</si>
  <si>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</si>
  <si>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</si>
  <si>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</si>
  <si>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</si>
  <si>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</si>
  <si>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</si>
  <si>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</si>
  <si>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</si>
  <si>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</si>
  <si>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</si>
  <si>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</si>
  <si>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</si>
  <si>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</si>
  <si>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</si>
  <si>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</si>
  <si>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</si>
  <si>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</si>
  <si>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</si>
  <si>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</si>
  <si>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</si>
  <si>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</si>
  <si>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</si>
  <si>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</si>
  <si>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</si>
  <si>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</si>
  <si>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</si>
  <si>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</si>
  <si>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</si>
  <si>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</si>
  <si>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</si>
  <si>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</si>
  <si>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</si>
  <si>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</si>
  <si>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</si>
  <si>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</si>
  <si>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</si>
  <si>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</si>
  <si>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</si>
  <si>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</si>
  <si>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</si>
  <si>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</si>
  <si>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</si>
  <si>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</si>
  <si>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</si>
  <si>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</si>
  <si>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</si>
  <si>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</si>
  <si>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</si>
  <si>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</si>
  <si>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</si>
  <si>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</si>
  <si>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</si>
  <si>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</si>
  <si>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</si>
  <si>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</si>
  <si>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</si>
  <si>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</si>
  <si>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</si>
  <si>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</si>
  <si>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</si>
  <si>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</si>
  <si>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</si>
  <si>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</si>
  <si>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</si>
  <si>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</si>
  <si>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</si>
  <si>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</si>
  <si>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</si>
  <si>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</si>
  <si>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</si>
  <si>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</si>
  <si>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</si>
  <si>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</si>
  <si>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</si>
  <si>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</si>
  <si>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</si>
  <si>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</si>
  <si>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</si>
  <si>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</si>
  <si>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</si>
  <si>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</si>
  <si>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</si>
  <si>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</si>
  <si>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</si>
  <si>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</si>
  <si>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</si>
  <si>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</si>
  <si>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</si>
  <si>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</si>
  <si>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</si>
  <si>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</si>
  <si>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</si>
  <si>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</si>
  <si>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</si>
  <si>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</si>
  <si>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</si>
  <si>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</si>
  <si>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</si>
  <si>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</si>
  <si>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</si>
  <si>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</si>
  <si>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</si>
  <si>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</si>
  <si>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</si>
  <si>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</si>
  <si>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</si>
  <si>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</si>
  <si>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</si>
  <si>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</si>
  <si>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</si>
  <si>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</si>
  <si>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</si>
  <si>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</si>
  <si>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</si>
  <si>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</si>
  <si>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</si>
  <si>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</si>
  <si>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</si>
  <si>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</si>
  <si>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</si>
  <si>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</si>
  <si>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</si>
  <si>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</si>
  <si>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</si>
  <si>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</si>
  <si>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</si>
  <si>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</si>
  <si>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</si>
  <si>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</si>
  <si>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</si>
  <si>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</si>
  <si>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</si>
  <si>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</si>
  <si>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</si>
  <si>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</si>
  <si>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</si>
  <si>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</si>
  <si>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</si>
  <si>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</si>
  <si>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</si>
  <si>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</si>
  <si>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</si>
  <si>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</si>
  <si>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</si>
  <si>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</si>
  <si>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</si>
  <si>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</si>
  <si>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</si>
  <si>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</si>
  <si>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</si>
  <si>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</si>
  <si>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</si>
  <si>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</si>
  <si>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</si>
  <si>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</si>
  <si>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</si>
  <si>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</si>
  <si>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</si>
  <si>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</si>
  <si>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</si>
  <si>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</si>
  <si>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</si>
  <si>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</si>
  <si>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</si>
  <si>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</si>
  <si>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</si>
  <si>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</si>
  <si>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</si>
  <si>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</si>
  <si>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</si>
  <si>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</si>
  <si>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</si>
  <si>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</si>
  <si>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</si>
  <si>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</si>
  <si>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</si>
  <si>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</si>
  <si>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</si>
  <si>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</si>
  <si>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</si>
  <si>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</si>
  <si>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</si>
  <si>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</si>
  <si>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</si>
  <si>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</si>
  <si>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</si>
  <si>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</si>
  <si>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</si>
  <si>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</si>
  <si>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</si>
  <si>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</si>
  <si>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</si>
  <si>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</si>
  <si>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</si>
  <si>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</si>
  <si>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</si>
  <si>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</si>
  <si>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</si>
  <si>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</si>
  <si>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</si>
  <si>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</si>
  <si>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</si>
  <si>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</si>
  <si>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</si>
  <si>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</si>
  <si>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</si>
  <si>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</si>
  <si>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</si>
  <si>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</si>
  <si>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</si>
  <si>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</si>
  <si>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</si>
  <si>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</si>
  <si>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</si>
  <si>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</si>
  <si>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</si>
  <si>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</si>
  <si>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</si>
  <si>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</si>
  <si>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</si>
  <si>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</si>
  <si>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</si>
  <si>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</si>
  <si>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</si>
  <si>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</si>
  <si>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</si>
  <si>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</si>
  <si>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</si>
  <si>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</si>
  <si>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</si>
  <si>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</si>
  <si>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</si>
  <si>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</si>
  <si>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</si>
  <si>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</si>
  <si>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</si>
  <si>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</si>
  <si>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</si>
  <si>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</si>
  <si>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</si>
  <si>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</si>
  <si>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</si>
  <si>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</si>
  <si>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</si>
  <si>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</si>
  <si>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</si>
  <si>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</si>
  <si>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</si>
  <si>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</si>
  <si>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</si>
  <si>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</si>
  <si>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</si>
  <si>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</si>
  <si>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</si>
  <si>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</si>
  <si>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</si>
  <si>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</si>
  <si>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</si>
  <si>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</si>
  <si>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</si>
  <si>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</si>
  <si>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</si>
  <si>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</si>
  <si>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</si>
  <si>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</si>
  <si>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</si>
  <si>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</si>
  <si>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</si>
  <si>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</si>
  <si>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</si>
  <si>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</si>
  <si>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</si>
  <si>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</si>
  <si>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</si>
  <si>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</si>
  <si>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</si>
  <si>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</si>
  <si>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</si>
  <si>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</si>
  <si>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</si>
  <si>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</si>
  <si>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</si>
  <si>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</si>
  <si>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</si>
  <si>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</si>
  <si>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</si>
  <si>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</si>
  <si>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</si>
  <si>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</si>
  <si>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</si>
  <si>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</si>
  <si>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</si>
  <si>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</si>
  <si>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</si>
  <si>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</si>
  <si>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</si>
  <si>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</si>
  <si>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</si>
  <si>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</si>
  <si>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</si>
  <si>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</si>
  <si>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</si>
  <si>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</si>
  <si>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</si>
  <si>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</si>
  <si>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</si>
  <si>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</si>
  <si>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</si>
  <si>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</si>
  <si>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</si>
  <si>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</si>
  <si>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</si>
  <si>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</si>
  <si>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</si>
  <si>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</si>
  <si>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</si>
  <si>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</si>
  <si>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</si>
  <si>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</si>
  <si>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</si>
  <si>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</si>
  <si>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</si>
  <si>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</si>
  <si>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</si>
  <si>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</si>
  <si>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</si>
  <si>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</si>
  <si>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</si>
  <si>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</si>
  <si>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</si>
  <si>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</si>
  <si>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</si>
  <si>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</si>
  <si>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</si>
  <si>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</si>
  <si>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</si>
  <si>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</si>
  <si>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</si>
  <si>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</si>
  <si>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</si>
  <si>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</si>
  <si>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</si>
  <si>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</si>
  <si>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</si>
  <si>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</si>
  <si>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</si>
  <si>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</si>
  <si>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</si>
  <si>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</si>
  <si>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</si>
  <si>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</si>
  <si>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</si>
  <si>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</si>
  <si>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</si>
  <si>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</si>
  <si>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</si>
  <si>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</si>
  <si>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</si>
  <si>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</si>
  <si>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</si>
  <si>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</si>
  <si>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</si>
  <si>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</si>
  <si>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</si>
  <si>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</si>
  <si>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</si>
  <si>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</si>
  <si>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</si>
  <si>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</si>
  <si>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</si>
  <si>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</si>
  <si>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</si>
  <si>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</si>
  <si>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</si>
  <si>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</si>
  <si>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</si>
  <si>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</si>
  <si>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</si>
  <si>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</si>
  <si>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</si>
  <si>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</si>
  <si>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</si>
  <si>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</si>
  <si>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</si>
  <si>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</si>
  <si>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</si>
  <si>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</si>
  <si>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</si>
  <si>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</si>
  <si>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</si>
  <si>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</si>
  <si>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</si>
  <si>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</si>
  <si>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</si>
  <si>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</si>
  <si>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</si>
  <si>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</si>
  <si>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</si>
  <si>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</si>
  <si>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</si>
  <si>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</si>
  <si>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</si>
  <si>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</si>
  <si>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</si>
  <si>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</si>
  <si>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</si>
  <si>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</si>
  <si>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</si>
  <si>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</si>
  <si>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</si>
  <si>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</si>
  <si>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</si>
  <si>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</si>
  <si>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</si>
  <si>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</si>
  <si>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</si>
  <si>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</si>
  <si>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</si>
  <si>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</si>
  <si>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</si>
  <si>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</si>
  <si>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</si>
  <si>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</si>
  <si>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</si>
  <si>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</si>
  <si>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</si>
  <si>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</si>
  <si>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</si>
  <si>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</si>
  <si>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</si>
  <si>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</si>
  <si>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</si>
  <si>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</si>
  <si>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</si>
  <si>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</si>
  <si>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</si>
  <si>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</si>
  <si>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</si>
  <si>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</si>
  <si>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</si>
  <si>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</si>
  <si>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</si>
  <si>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</si>
  <si>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</si>
  <si>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</si>
  <si>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</si>
  <si>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</si>
  <si>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</si>
  <si>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</si>
  <si>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</si>
  <si>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</si>
  <si>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</si>
  <si>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</si>
  <si>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</si>
  <si>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</si>
  <si>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</si>
  <si>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</si>
  <si>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</si>
  <si>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</si>
  <si>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</si>
  <si>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</si>
  <si>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</si>
  <si>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</si>
  <si>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</si>
  <si>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</si>
  <si>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</si>
  <si>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</si>
  <si>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</si>
  <si>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</si>
  <si>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</si>
  <si>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</si>
  <si>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</si>
  <si>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</si>
  <si>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</si>
  <si>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</si>
  <si>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</si>
  <si>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</si>
  <si>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</si>
  <si>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</si>
  <si>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</si>
  <si>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</si>
  <si>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</si>
  <si>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</si>
  <si>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</si>
  <si>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</si>
  <si>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</si>
  <si>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</si>
  <si>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</si>
  <si>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</si>
  <si>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</si>
  <si>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</si>
  <si>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</si>
  <si>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</si>
  <si>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</si>
  <si>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</si>
  <si>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</si>
  <si>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</si>
  <si>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</si>
  <si>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</si>
  <si>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</si>
  <si>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</si>
  <si>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</si>
  <si>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</si>
  <si>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</si>
  <si>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</si>
  <si>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</si>
  <si>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</si>
  <si>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</si>
  <si>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</si>
  <si>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</si>
  <si>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</si>
  <si>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</si>
  <si>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</si>
  <si>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</si>
  <si>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</si>
  <si>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</si>
  <si>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</si>
  <si>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</si>
  <si>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</si>
  <si>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</si>
  <si>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</si>
  <si>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</si>
  <si>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</si>
  <si>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</si>
  <si>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</si>
  <si>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</si>
  <si>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</si>
  <si>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</si>
  <si>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</si>
  <si>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</si>
  <si>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</si>
  <si>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</si>
  <si>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</si>
  <si>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</si>
  <si>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</si>
  <si>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</si>
  <si>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</si>
  <si>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</si>
  <si>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</si>
  <si>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</si>
  <si>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</si>
  <si>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</si>
  <si>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</si>
  <si>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</si>
  <si>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</si>
  <si>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</si>
  <si>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</si>
  <si>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</si>
  <si>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</si>
  <si>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</si>
  <si>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</si>
  <si>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</si>
  <si>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</si>
  <si>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</si>
  <si>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</si>
  <si>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</si>
  <si>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</si>
  <si>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</si>
  <si>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</si>
  <si>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</si>
  <si>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</si>
  <si>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</si>
  <si>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</si>
  <si>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</si>
  <si>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</si>
  <si>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</si>
  <si>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</si>
  <si>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</si>
  <si>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</si>
  <si>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</si>
  <si>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</si>
  <si>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</si>
  <si>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</si>
  <si>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</si>
  <si>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</si>
  <si>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</si>
  <si>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</si>
  <si>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</si>
  <si>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</si>
  <si>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</si>
  <si>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</si>
  <si>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</si>
  <si>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</si>
  <si>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</si>
  <si>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</si>
  <si>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</si>
  <si>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</si>
  <si>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</si>
  <si>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</si>
  <si>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</si>
  <si>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</si>
  <si>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</si>
  <si>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</si>
  <si>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</si>
  <si>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</si>
  <si>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</si>
  <si>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</si>
  <si>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</si>
  <si>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</si>
  <si>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</si>
  <si>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</si>
  <si>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</si>
  <si>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</si>
  <si>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</si>
  <si>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</si>
  <si>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</si>
  <si>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</si>
  <si>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</si>
  <si>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</si>
  <si>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</si>
  <si>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</si>
  <si>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</si>
  <si>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</si>
  <si>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</si>
  <si>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</si>
  <si>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</si>
  <si>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</si>
  <si>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</si>
  <si>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</si>
  <si>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</si>
  <si>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</si>
  <si>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</si>
  <si>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</si>
  <si>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</si>
  <si>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</si>
  <si>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</si>
  <si>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</si>
  <si>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</si>
  <si>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</si>
  <si>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</si>
  <si>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</si>
  <si>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</si>
  <si>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</si>
  <si>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</si>
  <si>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</si>
  <si>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</si>
  <si>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</si>
  <si>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</si>
  <si>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</si>
  <si>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</si>
  <si>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</si>
  <si>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</si>
  <si>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</si>
  <si>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</si>
  <si>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</si>
  <si>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</si>
  <si>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</si>
  <si>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</si>
  <si>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</si>
  <si>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</si>
  <si>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</si>
  <si>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</si>
  <si>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</si>
  <si>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</si>
  <si>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</si>
  <si>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</si>
  <si>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</si>
  <si>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</si>
  <si>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</si>
  <si>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</si>
  <si>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</si>
  <si>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</si>
  <si>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</si>
  <si>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</si>
  <si>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</si>
  <si>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</si>
  <si>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</si>
  <si>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</si>
  <si>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</si>
  <si>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</si>
  <si>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</si>
  <si>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</si>
  <si>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</si>
  <si>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</si>
  <si>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</si>
  <si>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</si>
  <si>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</si>
  <si>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</si>
  <si>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</si>
  <si>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</si>
  <si>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</si>
  <si>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</si>
  <si>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</si>
  <si>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</si>
  <si>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</si>
  <si>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</si>
  <si>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</si>
  <si>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</si>
  <si>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</si>
  <si>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</si>
  <si>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</si>
  <si>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</si>
  <si>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</si>
  <si>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</si>
  <si>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</si>
  <si>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</si>
  <si>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</si>
  <si>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</si>
  <si>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</si>
  <si>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</si>
  <si>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</si>
  <si>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</si>
  <si>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</si>
  <si>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</si>
  <si>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</si>
  <si>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</si>
  <si>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</si>
  <si>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</si>
  <si>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</si>
  <si>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</si>
  <si>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</si>
  <si>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</si>
  <si>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</si>
  <si>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</si>
  <si>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</si>
  <si>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</si>
  <si>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</si>
  <si>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</si>
  <si>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</si>
  <si>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</si>
  <si>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</si>
  <si>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</si>
  <si>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</si>
  <si>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</si>
  <si>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</si>
  <si>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</si>
  <si>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</si>
  <si>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</si>
  <si>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</si>
  <si>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</si>
  <si>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</si>
  <si>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</si>
  <si>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</si>
  <si>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</si>
  <si>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</si>
  <si>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</si>
  <si>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</si>
  <si>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</si>
  <si>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</si>
  <si>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</si>
  <si>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</si>
  <si>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</si>
  <si>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</si>
  <si>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</si>
  <si>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</si>
  <si>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</si>
  <si>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</si>
  <si>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</si>
  <si>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</si>
  <si>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</si>
  <si>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</si>
  <si>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</si>
  <si>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</si>
  <si>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</si>
  <si>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</si>
  <si>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</si>
  <si>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</si>
  <si>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</si>
  <si>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</si>
  <si>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</si>
  <si>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</si>
  <si>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</si>
  <si>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</si>
  <si>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</si>
  <si>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</si>
  <si>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</si>
  <si>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</si>
  <si>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</si>
  <si>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</si>
  <si>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</si>
  <si>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</si>
  <si>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</si>
  <si>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</si>
  <si>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</si>
  <si>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</si>
  <si>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</si>
  <si>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</si>
  <si>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</si>
  <si>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</si>
  <si>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</si>
  <si>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</si>
  <si>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</si>
  <si>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</si>
  <si>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</si>
  <si>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</si>
  <si>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</si>
  <si>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</si>
  <si>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</si>
  <si>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</si>
  <si>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</si>
  <si>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</si>
  <si>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</si>
  <si>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</si>
  <si>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</si>
  <si>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</si>
  <si>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</si>
  <si>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</si>
  <si>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</si>
  <si>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</si>
  <si>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</si>
  <si>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</si>
  <si>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</si>
  <si>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</si>
  <si>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</si>
  <si>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</si>
  <si>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</si>
  <si>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</si>
  <si>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</si>
  <si>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</si>
  <si>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</si>
  <si>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</si>
  <si>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</si>
  <si>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</si>
  <si>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</si>
  <si>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</si>
  <si>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</si>
  <si>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</si>
  <si>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</si>
  <si>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</si>
  <si>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</si>
  <si>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</si>
  <si>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</si>
  <si>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</si>
  <si>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</si>
  <si>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</si>
  <si>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</si>
  <si>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</si>
  <si>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</si>
  <si>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</si>
  <si>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</si>
  <si>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</si>
  <si>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</si>
  <si>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</si>
  <si>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</si>
  <si>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</si>
  <si>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</si>
  <si>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</si>
  <si>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</si>
  <si>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</si>
  <si>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</si>
  <si>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</si>
  <si>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</si>
  <si>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</si>
  <si>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</si>
  <si>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</si>
  <si>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</si>
  <si>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</si>
  <si>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</si>
  <si>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</si>
  <si>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</si>
  <si>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</si>
  <si>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</si>
  <si>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</si>
  <si>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</si>
  <si>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</si>
  <si>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</si>
  <si>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</si>
  <si>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</si>
  <si>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</si>
  <si>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</si>
  <si>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</si>
  <si>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</si>
  <si>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</si>
  <si>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</si>
  <si>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</si>
  <si>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</si>
  <si>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</si>
  <si>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</si>
  <si>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</si>
  <si>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</si>
  <si>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</si>
  <si>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</si>
  <si>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</si>
  <si>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</si>
  <si>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</si>
  <si>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</si>
  <si>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</si>
  <si>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</si>
  <si>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</si>
  <si>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</si>
  <si>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</si>
  <si>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</si>
  <si>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</si>
  <si>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</si>
  <si>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</si>
  <si>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</si>
  <si>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</si>
  <si>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</si>
  <si>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</si>
  <si>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</si>
  <si>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</si>
  <si>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</si>
  <si>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</si>
  <si>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</si>
  <si>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</si>
  <si>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</si>
  <si>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</si>
  <si>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</si>
  <si>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</si>
  <si>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</si>
  <si>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</si>
  <si>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</si>
  <si>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</si>
  <si>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</si>
  <si>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</si>
  <si>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</si>
  <si>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</si>
  <si>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</si>
  <si>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</si>
  <si>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</si>
  <si>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</si>
  <si>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</si>
  <si>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</si>
  <si>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</si>
  <si>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</si>
  <si>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</si>
  <si>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</si>
  <si>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</si>
  <si>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</si>
  <si>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</si>
  <si>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</si>
  <si>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</si>
  <si>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</si>
  <si>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</si>
  <si>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</si>
  <si>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</si>
  <si>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</si>
  <si>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</si>
  <si>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</si>
  <si>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</si>
  <si>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</si>
  <si>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</si>
  <si>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</si>
  <si>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</si>
  <si>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</si>
  <si>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</si>
  <si>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</si>
  <si>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</si>
  <si>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</si>
  <si>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</si>
  <si>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</si>
  <si>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</si>
  <si>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</si>
  <si>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</si>
  <si>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</si>
  <si>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</si>
  <si>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</si>
  <si>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</si>
  <si>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</si>
  <si>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</si>
  <si>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</si>
  <si>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</si>
  <si>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</si>
  <si>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</si>
  <si>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</si>
  <si>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</si>
  <si>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</si>
  <si>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</si>
  <si>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</si>
  <si>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</si>
  <si>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</si>
  <si>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</si>
  <si>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</si>
  <si>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</si>
  <si>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</si>
  <si>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</si>
  <si>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</si>
  <si>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</si>
  <si>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</si>
  <si>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</si>
  <si>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</si>
  <si>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</si>
  <si>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</si>
  <si>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</si>
  <si>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</si>
  <si>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</si>
  <si>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</si>
  <si>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</si>
  <si>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</si>
  <si>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</si>
  <si>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</si>
  <si>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</si>
  <si>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</si>
  <si>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</si>
  <si>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</si>
  <si>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</si>
  <si>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</si>
  <si>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</si>
  <si>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</si>
  <si>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</si>
  <si>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</si>
  <si>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</si>
  <si>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</si>
  <si>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</si>
  <si>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</si>
  <si>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</si>
  <si>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</si>
  <si>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</si>
  <si>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</si>
  <si>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</si>
  <si>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</si>
  <si>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</si>
  <si>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</si>
  <si>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</si>
  <si>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</si>
  <si>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</si>
  <si>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</si>
  <si>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</si>
  <si>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</si>
  <si>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</si>
  <si>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</si>
  <si>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</si>
  <si>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</si>
  <si>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</si>
  <si>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</si>
  <si>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</si>
  <si>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</si>
  <si>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</si>
  <si>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</si>
  <si>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</si>
  <si>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</si>
  <si>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</si>
  <si>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</si>
  <si>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</si>
  <si>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</si>
  <si>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</si>
  <si>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</si>
  <si>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</si>
  <si>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</si>
  <si>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</si>
  <si>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</si>
  <si>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</si>
  <si>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</si>
  <si>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</si>
  <si>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</si>
  <si>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</si>
  <si>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</si>
  <si>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</si>
  <si>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</si>
  <si>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</si>
  <si>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</si>
  <si>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</si>
  <si>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</si>
  <si>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</si>
  <si>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</si>
  <si>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</si>
  <si>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</si>
  <si>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</si>
  <si>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</si>
  <si>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</si>
  <si>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</si>
  <si>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</si>
  <si>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</si>
  <si>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</si>
  <si>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</si>
  <si>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</si>
  <si>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</si>
  <si>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</si>
  <si>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</si>
  <si>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</si>
  <si>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</si>
  <si>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</si>
  <si>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</si>
  <si>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</si>
  <si>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</si>
  <si>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</si>
  <si>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</si>
  <si>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</si>
  <si>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</si>
  <si>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</si>
  <si>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</si>
  <si>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</si>
  <si>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</si>
  <si>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</si>
  <si>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</si>
  <si>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</si>
  <si>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</si>
  <si>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</si>
  <si>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</si>
  <si>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</si>
  <si>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</si>
  <si>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</si>
  <si>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</si>
  <si>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</si>
  <si>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</si>
  <si>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</si>
  <si>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</si>
  <si>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</si>
  <si>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</si>
  <si>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</si>
  <si>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</si>
  <si>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</si>
  <si>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</si>
  <si>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</si>
  <si>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</si>
  <si>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</si>
  <si>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</si>
  <si>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</si>
  <si>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</si>
  <si>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</si>
  <si>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</si>
  <si>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</si>
  <si>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</si>
  <si>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</si>
  <si>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</si>
  <si>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</si>
  <si>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</si>
  <si>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</si>
  <si>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</si>
  <si>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</si>
  <si>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</si>
  <si>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</si>
  <si>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</si>
  <si>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</si>
  <si>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</si>
  <si>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</si>
  <si>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</si>
  <si>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</si>
  <si>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</si>
  <si>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</si>
  <si>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</si>
  <si>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</si>
  <si>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</si>
  <si>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</si>
  <si>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</si>
  <si>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</si>
  <si>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</si>
  <si>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</si>
  <si>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</si>
  <si>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</si>
  <si>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</si>
  <si>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</si>
  <si>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</si>
  <si>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</si>
  <si>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</si>
  <si>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</si>
  <si>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</si>
  <si>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</si>
  <si>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</si>
  <si>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</si>
  <si>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</si>
  <si>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</si>
  <si>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</si>
  <si>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</si>
  <si>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</si>
  <si>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</si>
  <si>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</si>
  <si>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</si>
  <si>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</si>
  <si>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</si>
  <si>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</si>
  <si>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</si>
  <si>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</si>
  <si>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</si>
  <si>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</si>
  <si>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</si>
  <si>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</si>
  <si>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</si>
  <si>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</si>
  <si>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</si>
  <si>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</si>
  <si>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</si>
  <si>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</si>
  <si>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</si>
  <si>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</si>
  <si>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</si>
  <si>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</si>
  <si>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</si>
  <si>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</si>
  <si>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</si>
  <si>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</si>
  <si>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</si>
  <si>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</si>
  <si>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</si>
  <si>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</si>
  <si>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</si>
  <si>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</si>
  <si>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</si>
  <si>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</si>
  <si>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</si>
  <si>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</si>
  <si>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</si>
  <si>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</si>
  <si>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</si>
  <si>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</si>
  <si>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</si>
  <si>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</si>
  <si>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</si>
  <si>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</si>
  <si>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</si>
  <si>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</si>
  <si>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</si>
  <si>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</si>
  <si>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</si>
  <si>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</si>
  <si>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</si>
  <si>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</si>
  <si>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</si>
  <si>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</si>
  <si>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</si>
  <si>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</si>
  <si>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</si>
  <si>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</si>
  <si>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</si>
  <si>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</si>
  <si>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</si>
  <si>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</si>
  <si>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</si>
  <si>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</si>
  <si>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</si>
  <si>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</si>
  <si>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</si>
  <si>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</si>
  <si>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</si>
  <si>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</si>
  <si>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</si>
  <si>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</si>
  <si>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</si>
  <si>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</si>
  <si>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</si>
  <si>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</si>
  <si>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</si>
  <si>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</si>
  <si>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</si>
  <si>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</si>
  <si>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</si>
  <si>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</si>
  <si>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</si>
  <si>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</si>
  <si>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</si>
  <si>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</si>
  <si>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</si>
  <si>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</si>
  <si>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</si>
  <si>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</si>
  <si>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</si>
  <si>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</si>
  <si>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</si>
  <si>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</si>
  <si>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</si>
  <si>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</si>
  <si>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</si>
  <si>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</si>
  <si>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</si>
  <si>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</si>
  <si>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</si>
  <si>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</si>
  <si>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</si>
  <si>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</si>
  <si>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</si>
  <si>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</si>
  <si>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</si>
  <si>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</si>
  <si>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</si>
  <si>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</si>
  <si>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</si>
  <si>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</si>
  <si>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</si>
  <si>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</si>
  <si>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</si>
  <si>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</si>
  <si>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</si>
  <si>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</si>
  <si>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</si>
  <si>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</si>
  <si>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</si>
  <si>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</si>
  <si>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</si>
  <si>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</si>
  <si>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</si>
  <si>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</si>
  <si>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</si>
  <si>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</si>
  <si>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</si>
  <si>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</si>
  <si>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</si>
  <si>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</si>
  <si>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</si>
  <si>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</si>
  <si>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</si>
  <si>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</si>
  <si>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</si>
  <si>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</si>
  <si>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</si>
  <si>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</si>
  <si>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</si>
  <si>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</si>
  <si>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</si>
  <si>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</si>
  <si>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</si>
  <si>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</si>
  <si>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</si>
  <si>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</si>
  <si>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</si>
  <si>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</si>
  <si>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</si>
  <si>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</si>
  <si>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</si>
  <si>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</si>
  <si>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</si>
  <si>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</si>
  <si>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</si>
  <si>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</si>
  <si>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</si>
  <si>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</si>
  <si>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</si>
  <si>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</si>
  <si>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</si>
  <si>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</si>
  <si>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</si>
  <si>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</si>
  <si>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</si>
  <si>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</si>
  <si>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</si>
  <si>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</si>
  <si>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</si>
  <si>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</si>
  <si>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</si>
  <si>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</si>
  <si>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</si>
  <si>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</si>
  <si>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</si>
  <si>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</si>
  <si>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</si>
  <si>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</si>
  <si>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</si>
  <si>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</si>
  <si>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</si>
  <si>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</si>
  <si>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</si>
  <si>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</si>
  <si>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</si>
  <si>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</si>
  <si>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</si>
  <si>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</si>
  <si>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</si>
  <si>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</si>
  <si>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</si>
  <si>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</si>
  <si>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</si>
  <si>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</si>
  <si>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</si>
  <si>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</si>
  <si>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</si>
  <si>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</si>
  <si>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</si>
  <si>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</si>
  <si>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</si>
  <si>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</si>
  <si>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</si>
  <si>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</si>
  <si>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</si>
  <si>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</si>
  <si>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</si>
  <si>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</si>
  <si>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</si>
  <si>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</si>
  <si>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</si>
  <si>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</si>
  <si>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</si>
  <si>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</si>
  <si>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</si>
  <si>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</si>
  <si>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</si>
  <si>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</si>
  <si>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</si>
  <si>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</si>
  <si>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</si>
  <si>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</si>
  <si>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</si>
  <si>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</si>
  <si>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</si>
  <si>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</si>
  <si>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</si>
  <si>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</si>
  <si>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</si>
  <si>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</si>
  <si>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</si>
  <si>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</si>
  <si>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</si>
  <si>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</si>
  <si>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</si>
  <si>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</si>
  <si>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</si>
  <si>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</si>
  <si>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</si>
  <si>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</si>
  <si>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</si>
  <si>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</si>
  <si>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</si>
  <si>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</si>
  <si>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</si>
  <si>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</si>
  <si>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</si>
  <si>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</si>
  <si>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</si>
  <si>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</si>
  <si>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</si>
  <si>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</si>
  <si>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</si>
  <si>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</si>
  <si>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</si>
  <si>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</si>
  <si>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</si>
  <si>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</si>
  <si>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</si>
  <si>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</si>
  <si>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</si>
  <si>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</si>
  <si>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</si>
  <si>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</si>
  <si>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</si>
  <si>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</si>
  <si>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</si>
  <si>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</si>
  <si>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</si>
  <si>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</si>
  <si>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</si>
  <si>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</si>
  <si>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</si>
  <si>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</si>
  <si>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</si>
  <si>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</si>
  <si>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</si>
  <si>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</si>
  <si>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</si>
  <si>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</si>
  <si>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</si>
  <si>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</si>
  <si>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</si>
  <si>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</si>
  <si>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</si>
  <si>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</si>
  <si>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</si>
  <si>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</si>
  <si>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</si>
  <si>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</si>
  <si>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</si>
  <si>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</si>
  <si>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</si>
  <si>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</si>
  <si>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</si>
  <si>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</si>
  <si>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</si>
  <si>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</si>
  <si>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</si>
  <si>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</si>
  <si>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</si>
  <si>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</si>
  <si>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</si>
  <si>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</si>
  <si>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</si>
  <si>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</si>
  <si>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</si>
  <si>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</si>
  <si>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</si>
  <si>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</si>
  <si>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</si>
  <si>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</si>
  <si>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</si>
  <si>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</si>
  <si>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</si>
  <si>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</si>
  <si>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</si>
  <si>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</si>
  <si>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</si>
  <si>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</si>
  <si>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</si>
  <si>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</si>
  <si>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</si>
  <si>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</si>
  <si>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</si>
  <si>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</si>
  <si>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</si>
  <si>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</si>
  <si>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</si>
  <si>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</si>
  <si>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</si>
  <si>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</si>
  <si>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</si>
  <si>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</si>
  <si>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</si>
  <si>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</si>
  <si>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</si>
  <si>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</si>
  <si>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</si>
  <si>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</si>
  <si>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</si>
  <si>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</si>
  <si>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</si>
  <si>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</si>
  <si>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</si>
  <si>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</si>
  <si>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</si>
  <si>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</si>
  <si>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</si>
  <si>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</si>
  <si>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</si>
  <si>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</si>
  <si>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</si>
  <si>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</si>
  <si>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</si>
  <si>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</si>
  <si>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</si>
  <si>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</si>
  <si>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</si>
  <si>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</si>
  <si>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</si>
  <si>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</si>
  <si>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</si>
  <si>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</si>
  <si>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</si>
  <si>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</si>
  <si>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</si>
  <si>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</si>
  <si>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</si>
  <si>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</si>
  <si>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</si>
  <si>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</si>
  <si>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</si>
  <si>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</si>
  <si>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</si>
  <si>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</si>
  <si>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</si>
  <si>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</si>
  <si>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</si>
  <si>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</si>
  <si>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</si>
  <si>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</si>
  <si>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</si>
  <si>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</si>
  <si>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</si>
  <si>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</si>
  <si>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</si>
  <si>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</si>
  <si>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</si>
  <si>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</si>
  <si>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</si>
  <si>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</si>
  <si>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</si>
  <si>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</si>
  <si>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</si>
  <si>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</si>
  <si>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</si>
  <si>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</si>
  <si>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</si>
  <si>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</si>
  <si>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</si>
  <si>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</si>
  <si>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</si>
  <si>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</si>
  <si>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</si>
  <si>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</si>
  <si>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</si>
  <si>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</si>
  <si>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</si>
  <si>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</si>
  <si>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</si>
  <si>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</si>
  <si>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</si>
  <si>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</si>
  <si>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</si>
  <si>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</si>
  <si>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</si>
  <si>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</si>
  <si>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</si>
  <si>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</si>
  <si>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</si>
  <si>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</si>
  <si>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</si>
  <si>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</si>
  <si>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</si>
  <si>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</si>
  <si>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</si>
  <si>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</si>
  <si>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</si>
  <si>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</si>
  <si>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</si>
  <si>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</si>
  <si>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</si>
  <si>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</si>
  <si>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</si>
  <si>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</si>
  <si>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</si>
  <si>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</si>
  <si>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</si>
  <si>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</si>
  <si>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</si>
  <si>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</si>
  <si>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</si>
  <si>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</si>
  <si>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</si>
  <si>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</si>
  <si>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</si>
  <si>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</si>
  <si>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</si>
  <si>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</si>
  <si>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</si>
  <si>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</si>
  <si>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</si>
  <si>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</si>
  <si>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</si>
  <si>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</si>
  <si>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</si>
  <si>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</si>
  <si>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</si>
  <si>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</si>
  <si>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</si>
  <si>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</si>
  <si>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</si>
  <si>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</si>
  <si>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</si>
  <si>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</si>
  <si>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</si>
  <si>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</si>
  <si>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</si>
  <si>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</si>
  <si>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</si>
  <si>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</si>
  <si>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</si>
  <si>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</si>
  <si>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</si>
  <si>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</si>
  <si>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</si>
  <si>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</si>
  <si>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</si>
  <si>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</si>
  <si>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</si>
  <si>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</si>
  <si>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</si>
  <si>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</si>
  <si>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</si>
  <si>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</si>
  <si>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</si>
  <si>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</si>
  <si>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</si>
  <si>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</si>
  <si>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</si>
  <si>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</si>
  <si>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</si>
  <si>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</si>
  <si>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</si>
  <si>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</si>
  <si>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</si>
  <si>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</si>
  <si>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</si>
  <si>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</si>
  <si>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</si>
  <si>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</si>
  <si>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</si>
  <si>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</si>
  <si>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</si>
  <si>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</si>
  <si>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</si>
  <si>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</si>
  <si>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</si>
  <si>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</si>
  <si>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</si>
  <si>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</si>
  <si>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</si>
  <si>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</si>
  <si>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</si>
  <si>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</si>
  <si>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</si>
  <si>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</si>
  <si>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</si>
  <si>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</si>
  <si>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</si>
  <si>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</si>
  <si>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</si>
  <si>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</si>
  <si>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</si>
  <si>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</si>
  <si>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</si>
  <si>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</si>
  <si>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</si>
  <si>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</si>
  <si>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</si>
  <si>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</si>
  <si>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</si>
  <si>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</si>
  <si>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</si>
  <si>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</si>
  <si>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</si>
  <si>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</si>
  <si>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</si>
  <si>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</si>
  <si>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</si>
  <si>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</si>
  <si>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</si>
  <si>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</si>
  <si>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</si>
  <si>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</si>
  <si>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</si>
  <si>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</si>
  <si>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</si>
  <si>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</si>
  <si>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</si>
  <si>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</si>
  <si>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</si>
  <si>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</si>
  <si>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</si>
  <si>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</si>
  <si>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</si>
  <si>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</si>
  <si>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</si>
  <si>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</si>
  <si>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</si>
  <si>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</si>
  <si>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</si>
  <si>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</si>
  <si>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</si>
  <si>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</si>
  <si>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</si>
  <si>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</si>
  <si>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</si>
  <si>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</si>
  <si>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</si>
  <si>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</si>
  <si>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</si>
  <si>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</si>
  <si>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</si>
  <si>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</si>
  <si>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</si>
  <si>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</si>
  <si>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</si>
  <si>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</si>
  <si>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</si>
  <si>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</si>
  <si>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</si>
  <si>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</si>
  <si>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</si>
  <si>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</si>
  <si>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</si>
  <si>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</si>
  <si>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</si>
  <si>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</si>
  <si>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</si>
  <si>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</si>
  <si>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</si>
  <si>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</si>
  <si>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</si>
  <si>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</si>
  <si>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</si>
  <si>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</si>
  <si>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</si>
  <si>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</si>
  <si>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</si>
  <si>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</si>
  <si>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</si>
  <si>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</si>
  <si>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</si>
  <si>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</si>
  <si>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</si>
  <si>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</si>
  <si>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</si>
  <si>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</si>
  <si>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</si>
  <si>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</si>
  <si>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</si>
  <si>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</si>
  <si>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</si>
  <si>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</si>
  <si>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</si>
  <si>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</si>
  <si>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</si>
  <si>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</si>
  <si>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</si>
  <si>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</si>
  <si>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</si>
  <si>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</si>
  <si>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</si>
  <si>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</si>
  <si>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</si>
  <si>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</si>
  <si>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</si>
  <si>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</si>
  <si>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</si>
  <si>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</si>
  <si>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</si>
  <si>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</si>
  <si>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</si>
  <si>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</si>
  <si>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</si>
  <si>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</si>
  <si>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</si>
  <si>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</si>
  <si>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</si>
  <si>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</si>
  <si>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</si>
  <si>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</si>
  <si>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</si>
  <si>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</si>
  <si>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</si>
  <si>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</si>
  <si>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</si>
  <si>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</si>
  <si>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</si>
  <si>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</si>
  <si>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</si>
  <si>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</si>
  <si>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</si>
  <si>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</si>
  <si>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</si>
  <si>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</si>
  <si>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</si>
  <si>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</si>
  <si>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</si>
  <si>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</si>
  <si>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</si>
  <si>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</si>
  <si>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</si>
  <si>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</si>
  <si>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</si>
  <si>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</si>
  <si>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</si>
  <si>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</si>
  <si>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</si>
  <si>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</si>
  <si>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</si>
  <si>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</si>
  <si>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</si>
  <si>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</si>
  <si>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</si>
  <si>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</si>
  <si>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</si>
  <si>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</si>
  <si>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</si>
  <si>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</si>
  <si>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</si>
  <si>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</si>
  <si>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</si>
  <si>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</si>
  <si>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</si>
  <si>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</si>
  <si>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</si>
  <si>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</si>
  <si>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</si>
  <si>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</si>
  <si>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</si>
  <si>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</si>
  <si>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</si>
  <si>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</si>
  <si>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</si>
  <si>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</si>
  <si>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</si>
  <si>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</si>
  <si>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</si>
  <si>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</si>
  <si>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</si>
  <si>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</si>
  <si>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</si>
  <si>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</si>
  <si>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</si>
  <si>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</si>
  <si>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</si>
  <si>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</si>
  <si>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</si>
  <si>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</si>
  <si>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</si>
  <si>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</si>
  <si>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</si>
  <si>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</si>
  <si>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</si>
  <si>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</si>
  <si>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</si>
  <si>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</si>
  <si>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</si>
  <si>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</si>
  <si>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</si>
  <si>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</si>
  <si>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</si>
  <si>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</si>
  <si>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</si>
  <si>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</si>
  <si>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</si>
  <si>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</si>
  <si>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</si>
  <si>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</si>
  <si>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</si>
  <si>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</si>
  <si>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</si>
  <si>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</si>
  <si>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</si>
  <si>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</si>
  <si>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</si>
  <si>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</si>
  <si>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</si>
  <si>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</si>
  <si>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</si>
  <si>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</si>
  <si>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</si>
  <si>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</si>
  <si>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</si>
  <si>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</si>
  <si>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</si>
  <si>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</si>
  <si>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</si>
  <si>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</si>
  <si>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</si>
  <si>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</si>
  <si>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</si>
  <si>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</si>
  <si>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</si>
  <si>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</si>
  <si>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</si>
  <si>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</si>
  <si>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</si>
  <si>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</si>
  <si>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</si>
  <si>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</si>
  <si>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</si>
  <si>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</si>
  <si>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</si>
  <si>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</si>
  <si>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</si>
  <si>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</si>
  <si>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</si>
  <si>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</si>
  <si>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</si>
  <si>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</si>
  <si>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</si>
  <si>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</si>
  <si>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</si>
  <si>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</si>
  <si>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</si>
  <si>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</si>
  <si>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</si>
  <si>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</si>
  <si>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</si>
  <si>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</si>
  <si>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</si>
  <si>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</si>
  <si>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</si>
  <si>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</si>
  <si>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</si>
  <si>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</si>
  <si>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</si>
  <si>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</si>
  <si>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</si>
  <si>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</si>
  <si>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</si>
  <si>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</si>
  <si>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</si>
  <si>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</si>
  <si>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</si>
  <si>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</si>
  <si>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</si>
  <si>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</si>
  <si>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</si>
  <si>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</si>
  <si>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</si>
  <si>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</si>
  <si>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</si>
  <si>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</si>
  <si>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</si>
  <si>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</si>
  <si>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</si>
  <si>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</si>
  <si>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</si>
  <si>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</si>
  <si>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</si>
  <si>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</si>
  <si>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</si>
  <si>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</si>
  <si>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</si>
  <si>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</si>
  <si>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</si>
  <si>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</si>
  <si>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</si>
  <si>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</si>
  <si>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</si>
  <si>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</si>
  <si>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</si>
  <si>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</si>
  <si>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</si>
  <si>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</si>
  <si>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</si>
  <si>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</si>
  <si>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</si>
  <si>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</si>
  <si>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</si>
  <si>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</si>
  <si>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</si>
  <si>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</si>
  <si>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</si>
  <si>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</si>
  <si>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</si>
  <si>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</si>
  <si>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</si>
  <si>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</si>
  <si>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</si>
  <si>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</si>
  <si>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</si>
  <si>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</si>
  <si>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</si>
  <si>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</si>
  <si>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</si>
  <si>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</si>
  <si>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</si>
  <si>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</si>
  <si>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</si>
  <si>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</si>
  <si>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</si>
  <si>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</si>
  <si>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</si>
  <si>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</si>
  <si>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</si>
  <si>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</si>
  <si>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</si>
  <si>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</si>
  <si>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</si>
  <si>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</si>
  <si>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</si>
  <si>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</si>
  <si>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</si>
  <si>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</si>
  <si>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</si>
  <si>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</si>
  <si>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</si>
  <si>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</si>
  <si>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</si>
  <si>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</si>
  <si>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</si>
  <si>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</si>
  <si>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</si>
  <si>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</si>
  <si>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</si>
  <si>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</si>
  <si>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</si>
  <si>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</si>
  <si>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</si>
  <si>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</si>
  <si>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</si>
  <si>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</si>
  <si>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</si>
  <si>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</si>
  <si>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</si>
  <si>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</si>
  <si>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</si>
  <si>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</si>
  <si>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</si>
  <si>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</si>
  <si>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</si>
  <si>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</si>
  <si>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</si>
  <si>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</si>
  <si>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</si>
  <si>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</si>
  <si>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</si>
  <si>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</si>
  <si>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</si>
  <si>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</si>
  <si>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</si>
  <si>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</si>
  <si>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</si>
  <si>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</si>
  <si>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</si>
  <si>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</si>
  <si>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</si>
  <si>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</si>
  <si>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</si>
  <si>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</si>
  <si>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</si>
  <si>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</si>
  <si>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</si>
  <si>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</si>
  <si>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</si>
  <si>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</si>
  <si>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</si>
  <si>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</si>
  <si>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</si>
  <si>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</si>
  <si>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</si>
  <si>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</si>
  <si>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</si>
  <si>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</si>
  <si>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</si>
  <si>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</si>
  <si>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</si>
  <si>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</si>
  <si>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</si>
  <si>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</si>
  <si>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</si>
  <si>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</si>
  <si>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</si>
  <si>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</si>
  <si>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</si>
  <si>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</si>
  <si>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</si>
  <si>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</si>
  <si>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</si>
  <si>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</si>
  <si>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</si>
  <si>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</si>
  <si>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</si>
  <si>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</si>
  <si>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</si>
  <si>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</si>
  <si>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</si>
  <si>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</si>
  <si>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</si>
  <si>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</si>
  <si>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</si>
  <si>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</si>
  <si>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</si>
  <si>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</si>
  <si>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</si>
  <si>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</si>
  <si>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</si>
  <si>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</si>
  <si>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</si>
  <si>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</si>
  <si>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</si>
  <si>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</si>
  <si>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</si>
  <si>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</si>
  <si>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</si>
  <si>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</si>
  <si>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</si>
  <si>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</si>
  <si>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</si>
  <si>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</si>
  <si>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</si>
  <si>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</si>
  <si>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</si>
  <si>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</si>
  <si>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</si>
  <si>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</si>
  <si>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</si>
  <si>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</si>
  <si>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</si>
  <si>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</si>
  <si>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</si>
  <si>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</si>
  <si>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</si>
  <si>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</si>
  <si>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</si>
  <si>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</si>
  <si>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</si>
  <si>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</si>
  <si>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</si>
  <si>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</si>
  <si>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</si>
  <si>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</si>
  <si>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</si>
  <si>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</si>
  <si>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</si>
  <si>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</si>
  <si>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</si>
  <si>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</si>
  <si>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</si>
  <si>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</si>
  <si>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</si>
  <si>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</si>
  <si>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</si>
  <si>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</si>
  <si>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</si>
  <si>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</si>
  <si>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</si>
  <si>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</si>
  <si>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</si>
  <si>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</si>
  <si>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</si>
  <si>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</si>
  <si>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</si>
  <si>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</si>
  <si>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</si>
  <si>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</si>
  <si>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</si>
  <si>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</si>
  <si>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</si>
  <si>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</si>
  <si>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</si>
  <si>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</si>
  <si>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</si>
  <si>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</si>
  <si>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</si>
  <si>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</si>
  <si>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</si>
  <si>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</si>
  <si>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</si>
  <si>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</si>
  <si>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</si>
  <si>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</si>
  <si>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</si>
  <si>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</si>
  <si>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</si>
  <si>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</si>
  <si>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</si>
  <si>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</si>
  <si>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</si>
  <si>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</si>
  <si>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</si>
  <si>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</si>
  <si>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</si>
  <si>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</si>
  <si>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</si>
  <si>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</si>
  <si>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</si>
  <si>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</si>
  <si>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</si>
  <si>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</si>
  <si>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</si>
  <si>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</si>
  <si>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</si>
  <si>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</si>
  <si>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</si>
  <si>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</si>
  <si>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</si>
  <si>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</si>
  <si>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</si>
  <si>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</si>
  <si>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</si>
  <si>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</si>
  <si>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</si>
  <si>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</si>
  <si>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</si>
  <si>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</si>
  <si>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</si>
  <si>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</si>
  <si>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</si>
  <si>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</si>
  <si>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</si>
  <si>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</si>
  <si>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</si>
  <si>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</si>
  <si>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</si>
  <si>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</si>
  <si>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</si>
  <si>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</si>
  <si>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</si>
  <si>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</si>
  <si>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</si>
  <si>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</si>
  <si>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</si>
  <si>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</si>
  <si>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</si>
  <si>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</si>
  <si>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</si>
  <si>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</si>
  <si>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</si>
  <si>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</si>
  <si>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</si>
  <si>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</si>
  <si>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</si>
  <si>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</si>
  <si>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</si>
  <si>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</si>
  <si>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</si>
  <si>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</si>
  <si>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</si>
  <si>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</si>
  <si>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</si>
  <si>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</si>
  <si>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</si>
  <si>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</si>
  <si>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</si>
  <si>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</si>
  <si>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</si>
  <si>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</si>
  <si>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</si>
  <si>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</si>
  <si>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</si>
  <si>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</si>
  <si>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</si>
  <si>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</si>
  <si>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</si>
  <si>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</si>
  <si>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</si>
  <si>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</si>
  <si>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</si>
  <si>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</si>
  <si>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</si>
  <si>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</si>
  <si>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</si>
  <si>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</si>
  <si>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</si>
  <si>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</si>
  <si>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</si>
  <si>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</si>
  <si>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</si>
  <si>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</si>
  <si>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</si>
  <si>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</si>
  <si>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</si>
  <si>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</si>
  <si>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</si>
  <si>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</si>
  <si>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</si>
  <si>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</si>
  <si>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</si>
  <si>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</si>
  <si>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</si>
  <si>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</si>
  <si>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</si>
  <si>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</si>
  <si>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</si>
  <si>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</si>
  <si>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</si>
  <si>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</si>
  <si>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</si>
  <si>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</si>
  <si>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</si>
  <si>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</si>
  <si>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</si>
  <si>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</si>
  <si>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</si>
  <si>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</si>
  <si>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</si>
  <si>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</si>
  <si>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</si>
  <si>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</si>
  <si>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</si>
  <si>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</si>
  <si>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</si>
  <si>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</si>
  <si>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</si>
  <si>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</si>
  <si>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</si>
  <si>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</si>
  <si>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</si>
  <si>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</si>
  <si>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</si>
  <si>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</si>
  <si>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</si>
  <si>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</si>
  <si>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</si>
  <si>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</si>
  <si>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</si>
  <si>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</si>
  <si>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</si>
  <si>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</si>
  <si>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</si>
  <si>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</si>
  <si>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</si>
  <si>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</si>
  <si>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</si>
  <si>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</si>
  <si>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</si>
  <si>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</si>
  <si>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</si>
  <si>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</si>
  <si>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</si>
  <si>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</si>
  <si>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</si>
  <si>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</si>
  <si>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</si>
  <si>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</si>
  <si>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</si>
  <si>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</si>
  <si>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</si>
  <si>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</si>
  <si>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</si>
  <si>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</si>
  <si>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</si>
  <si>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</si>
  <si>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</si>
  <si>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</si>
  <si>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</si>
  <si>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</si>
  <si>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</si>
  <si>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</si>
  <si>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</si>
  <si>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</si>
  <si>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</si>
  <si>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</si>
  <si>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</si>
  <si>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</si>
  <si>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</si>
  <si>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</si>
  <si>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</si>
  <si>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</si>
  <si>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</si>
  <si>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</si>
  <si>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</si>
  <si>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</si>
  <si>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</si>
  <si>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</si>
  <si>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</si>
  <si>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</si>
  <si>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</si>
  <si>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</si>
  <si>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</si>
  <si>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</si>
  <si>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</si>
  <si>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</si>
  <si>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</si>
  <si>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</si>
  <si>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</si>
  <si>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</si>
  <si>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</si>
  <si>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</si>
  <si>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</si>
  <si>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</si>
  <si>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</si>
  <si>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</si>
  <si>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</si>
  <si>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</si>
  <si>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</si>
  <si>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</si>
  <si>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</si>
  <si>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</si>
  <si>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</si>
  <si>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</si>
  <si>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</si>
  <si>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</si>
  <si>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</si>
  <si>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</si>
  <si>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</si>
  <si>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</si>
  <si>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</si>
  <si>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</si>
  <si>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</si>
  <si>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</si>
  <si>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</si>
  <si>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</si>
  <si>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</si>
  <si>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</si>
  <si>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</si>
  <si>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</si>
  <si>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</si>
  <si>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</si>
  <si>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</si>
  <si>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</si>
  <si>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</si>
  <si>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</si>
  <si>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</si>
  <si>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</si>
  <si>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</si>
  <si>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</si>
  <si>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</si>
  <si>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</si>
  <si>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</si>
  <si>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</si>
  <si>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</si>
  <si>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</si>
  <si>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</si>
  <si>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</si>
  <si>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</si>
  <si>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</si>
  <si>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</si>
  <si>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</si>
  <si>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</si>
  <si>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</si>
  <si>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</si>
  <si>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</si>
  <si>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</si>
  <si>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</si>
  <si>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</si>
  <si>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</si>
  <si>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</si>
  <si>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</si>
  <si>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</si>
  <si>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</si>
  <si>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</si>
  <si>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</si>
  <si>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</si>
  <si>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</si>
  <si>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</si>
  <si>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</si>
  <si>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</si>
  <si>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</si>
  <si>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</si>
  <si>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</si>
  <si>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</si>
  <si>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</si>
  <si>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</si>
  <si>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</si>
  <si>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</si>
  <si>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</si>
  <si>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</si>
  <si>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</si>
  <si>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</si>
  <si>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</si>
  <si>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</si>
  <si>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</si>
  <si>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</si>
  <si>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</si>
  <si>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</si>
  <si>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</si>
  <si>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</si>
  <si>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</si>
  <si>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</si>
  <si>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</si>
  <si>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</si>
  <si>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</si>
  <si>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</si>
  <si>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</si>
  <si>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</si>
  <si>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</si>
  <si>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</si>
  <si>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</si>
  <si>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</si>
  <si>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</si>
  <si>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</si>
  <si>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</si>
  <si>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</si>
  <si>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</si>
  <si>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</si>
  <si>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</si>
  <si>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</si>
  <si>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</si>
  <si>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</si>
  <si>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</si>
  <si>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</si>
  <si>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</si>
  <si>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</si>
  <si>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</si>
  <si>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</si>
  <si>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</si>
  <si>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</si>
  <si>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</si>
  <si>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</si>
  <si>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</si>
  <si>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</si>
  <si>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</si>
  <si>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</si>
  <si>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</si>
  <si>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</si>
  <si>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</si>
  <si>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</si>
  <si>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</si>
  <si>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</si>
  <si>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</si>
  <si>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</si>
  <si>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</si>
  <si>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</si>
  <si>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</si>
  <si>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</si>
  <si>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</si>
  <si>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</si>
  <si>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</si>
  <si>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</si>
  <si>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</si>
  <si>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</si>
  <si>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</si>
  <si>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</si>
  <si>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</si>
  <si>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</si>
  <si>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</si>
  <si>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</si>
  <si>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</si>
  <si>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</si>
  <si>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</si>
  <si>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</si>
  <si>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</si>
  <si>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</si>
  <si>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</si>
  <si>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</si>
  <si>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</si>
  <si>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</si>
  <si>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</si>
  <si>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</si>
  <si>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</si>
  <si>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</si>
  <si>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</si>
  <si>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</si>
  <si>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</si>
  <si>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</si>
  <si>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</si>
  <si>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</si>
  <si>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</si>
  <si>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</si>
  <si>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</si>
  <si>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</si>
  <si>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</si>
  <si>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</si>
  <si>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</si>
  <si>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</si>
  <si>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</si>
  <si>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</si>
  <si>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</si>
  <si>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</si>
  <si>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</si>
  <si>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</si>
  <si>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</si>
  <si>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</si>
  <si>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</si>
  <si>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</si>
  <si>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</si>
  <si>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</si>
  <si>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</si>
  <si>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</si>
  <si>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</si>
  <si>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</si>
  <si>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</si>
  <si>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</si>
  <si>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</si>
  <si>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</si>
  <si>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</si>
  <si>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</si>
  <si>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</si>
  <si>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</si>
  <si>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</si>
  <si>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</si>
  <si>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</si>
  <si>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</si>
  <si>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</si>
  <si>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</si>
  <si>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</si>
  <si>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</si>
  <si>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</si>
  <si>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</si>
  <si>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</si>
  <si>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</si>
  <si>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</si>
  <si>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</si>
  <si>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</si>
  <si>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</si>
  <si>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</si>
  <si>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</si>
  <si>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</si>
  <si>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</si>
  <si>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</si>
  <si>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</si>
  <si>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</si>
  <si>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</si>
  <si>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</si>
  <si>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</si>
  <si>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</si>
  <si>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</si>
  <si>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</si>
  <si>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</si>
  <si>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</si>
  <si>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</si>
  <si>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</si>
  <si>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</si>
  <si>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</si>
  <si>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</si>
  <si>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</si>
  <si>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</si>
  <si>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</si>
  <si>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</si>
  <si>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</si>
  <si>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</si>
  <si>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</si>
  <si>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</si>
  <si>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</si>
  <si>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</si>
  <si>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</si>
  <si>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</si>
  <si>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</si>
  <si>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</si>
  <si>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</si>
  <si>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</si>
  <si>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</si>
  <si>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</si>
  <si>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</si>
  <si>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</si>
  <si>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</si>
  <si>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</si>
  <si>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</si>
  <si>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</si>
  <si>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</si>
  <si>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</si>
  <si>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</si>
  <si>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</si>
  <si>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</si>
  <si>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</si>
  <si>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</si>
  <si>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</si>
  <si>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</si>
  <si>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</si>
  <si>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</si>
  <si>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</si>
  <si>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</si>
  <si>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</si>
  <si>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</si>
  <si>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</si>
  <si>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</si>
  <si>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</si>
  <si>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</si>
  <si>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</si>
  <si>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</si>
  <si>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</si>
  <si>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</si>
  <si>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</si>
  <si>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</si>
  <si>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</si>
  <si>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</si>
  <si>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</si>
  <si>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</si>
  <si>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</si>
  <si>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</si>
  <si>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</si>
  <si>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</si>
  <si>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</si>
  <si>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</si>
  <si>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</si>
  <si>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</si>
  <si>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</si>
  <si>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</si>
  <si>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</si>
  <si>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</si>
  <si>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</si>
  <si>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</si>
  <si>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</si>
  <si>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</si>
  <si>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</si>
  <si>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</si>
  <si>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</si>
  <si>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</si>
  <si>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</si>
  <si>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</si>
  <si>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</si>
  <si>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</si>
  <si>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</si>
  <si>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</si>
  <si>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</si>
  <si>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</si>
  <si>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</si>
  <si>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</si>
  <si>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</si>
  <si>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</si>
  <si>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</si>
  <si>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</si>
  <si>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</si>
  <si>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</si>
  <si>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</si>
  <si>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</si>
  <si>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</si>
  <si>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</si>
  <si>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</si>
  <si>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</si>
  <si>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</si>
  <si>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</si>
  <si>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</si>
  <si>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</si>
  <si>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</si>
  <si>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</si>
  <si>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</si>
  <si>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</si>
  <si>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</si>
  <si>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</si>
  <si>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</si>
  <si>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</si>
  <si>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</si>
  <si>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</si>
  <si>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</si>
  <si>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</si>
  <si>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</si>
  <si>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</si>
  <si>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</si>
  <si>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</si>
  <si>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</si>
  <si>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</si>
  <si>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</si>
  <si>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</si>
  <si>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</si>
  <si>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</si>
  <si>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</si>
  <si>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</si>
  <si>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</si>
  <si>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</si>
  <si>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</si>
  <si>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</si>
  <si>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</si>
  <si>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</si>
  <si>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</si>
  <si>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</si>
  <si>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</si>
  <si>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</si>
  <si>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</si>
  <si>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</si>
  <si>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</si>
  <si>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</si>
  <si>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</si>
  <si>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</si>
  <si>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</si>
  <si>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</si>
  <si>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</si>
  <si>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</si>
  <si>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</si>
  <si>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</si>
  <si>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</si>
  <si>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</si>
  <si>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</si>
  <si>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</si>
  <si>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</si>
  <si>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</si>
  <si>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</si>
  <si>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</si>
  <si>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</si>
  <si>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</si>
  <si>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</si>
  <si>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</si>
  <si>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</si>
  <si>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</si>
  <si>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</si>
  <si>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</si>
  <si>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</si>
  <si>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</si>
  <si>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</si>
  <si>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</si>
  <si>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</si>
  <si>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</si>
  <si>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</si>
  <si>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</si>
  <si>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</si>
  <si>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</si>
  <si>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</si>
  <si>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</si>
  <si>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</si>
  <si>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</si>
  <si>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</si>
  <si>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</si>
  <si>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</si>
  <si>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</si>
  <si>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</si>
  <si>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</si>
  <si>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</si>
  <si>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</si>
  <si>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</si>
  <si>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</si>
  <si>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</si>
  <si>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</si>
  <si>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</si>
  <si>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</si>
  <si>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</si>
  <si>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</si>
  <si>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</si>
  <si>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</si>
  <si>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</si>
  <si>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</si>
  <si>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</si>
  <si>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</si>
  <si>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</si>
  <si>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</si>
  <si>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</si>
  <si>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</si>
  <si>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</si>
  <si>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</si>
  <si>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</si>
  <si>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</si>
  <si>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</si>
  <si>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</si>
  <si>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</si>
  <si>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</si>
  <si>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</si>
  <si>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</si>
  <si>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</si>
  <si>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</si>
  <si>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</si>
  <si>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</si>
  <si>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</si>
  <si>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</si>
  <si>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</si>
  <si>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</si>
  <si>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</si>
  <si>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</si>
  <si>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</si>
  <si>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</si>
  <si>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</si>
  <si>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</si>
  <si>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</si>
  <si>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</si>
  <si>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</si>
  <si>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</si>
  <si>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</si>
  <si>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</si>
  <si>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</si>
  <si>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</si>
  <si>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</si>
  <si>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</si>
  <si>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</si>
  <si>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</si>
  <si>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</si>
  <si>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</si>
  <si>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</si>
  <si>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</si>
  <si>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</si>
  <si>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</si>
  <si>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</si>
  <si>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</si>
  <si>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</si>
  <si>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</si>
  <si>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</si>
  <si>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</si>
  <si>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</si>
  <si>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</si>
  <si>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</si>
  <si>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</si>
  <si>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</si>
  <si>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</si>
  <si>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</si>
  <si>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</si>
  <si>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</si>
  <si>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</si>
  <si>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</si>
  <si>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</si>
  <si>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</si>
  <si>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</si>
  <si>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</si>
  <si>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</si>
  <si>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</si>
  <si>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</si>
  <si>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</si>
  <si>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</si>
  <si>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</si>
  <si>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</si>
  <si>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</si>
  <si>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</si>
  <si>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</si>
  <si>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</si>
  <si>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</si>
  <si>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</si>
  <si>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</si>
  <si>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</si>
  <si>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</si>
  <si>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</si>
  <si>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</si>
  <si>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</si>
  <si>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</si>
  <si>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</si>
  <si>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</si>
  <si>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</si>
  <si>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</si>
  <si>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</si>
  <si>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</si>
  <si>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</si>
  <si>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</si>
  <si>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</si>
  <si>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</si>
  <si>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</si>
  <si>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</si>
  <si>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</si>
  <si>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</si>
  <si>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</si>
  <si>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</si>
  <si>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</si>
  <si>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</si>
  <si>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</si>
  <si>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</si>
  <si>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</si>
  <si>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</si>
  <si>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</si>
  <si>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</si>
  <si>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</si>
  <si>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</si>
  <si>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</si>
  <si>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</si>
  <si>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</si>
  <si>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</si>
  <si>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</si>
  <si>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</si>
  <si>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</si>
  <si>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</si>
  <si>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</si>
  <si>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</si>
  <si>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</si>
  <si>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</si>
  <si>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</si>
  <si>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</si>
  <si>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</si>
  <si>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</si>
  <si>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</si>
  <si>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</si>
  <si>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</si>
  <si>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</si>
  <si>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</si>
  <si>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</si>
  <si>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</si>
  <si>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</si>
  <si>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</si>
  <si>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</si>
  <si>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</si>
  <si>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</si>
  <si>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</si>
  <si>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</si>
  <si>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</si>
  <si>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</si>
  <si>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</si>
  <si>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</si>
  <si>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</si>
  <si>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</si>
  <si>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</si>
  <si>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</si>
  <si>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</si>
  <si>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</si>
  <si>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</si>
  <si>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</si>
  <si>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</si>
  <si>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</si>
  <si>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</si>
  <si>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</si>
  <si>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</si>
  <si>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</si>
  <si>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</si>
  <si>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</si>
  <si>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</si>
  <si>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</si>
  <si>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</si>
  <si>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</si>
  <si>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</si>
  <si>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</si>
  <si>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</si>
  <si>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</si>
  <si>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</si>
  <si>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</si>
  <si>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</si>
  <si>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</si>
  <si>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</si>
  <si>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</si>
  <si>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</si>
  <si>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</si>
  <si>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</si>
  <si>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</si>
  <si>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</si>
  <si>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</si>
  <si>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</si>
  <si>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</si>
  <si>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</si>
  <si>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</si>
  <si>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</si>
  <si>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</si>
  <si>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</si>
  <si>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</si>
  <si>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</si>
  <si>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</si>
  <si>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</si>
  <si>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</si>
  <si>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</si>
  <si>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</si>
  <si>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</si>
  <si>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</si>
  <si>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</si>
  <si>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</si>
  <si>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</si>
  <si>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</si>
  <si>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</si>
  <si>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</si>
  <si>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</si>
  <si>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</si>
  <si>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</si>
  <si>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</si>
  <si>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</si>
  <si>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</si>
  <si>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</si>
  <si>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</si>
  <si>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</si>
  <si>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</si>
  <si>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</si>
  <si>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</si>
  <si>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</si>
  <si>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</si>
  <si>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</si>
  <si>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</si>
  <si>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</si>
  <si>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</si>
  <si>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</si>
  <si>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</si>
  <si>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</si>
  <si>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</si>
  <si>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</si>
  <si>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</si>
  <si>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</si>
  <si>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</si>
  <si>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</si>
  <si>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</si>
  <si>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</si>
  <si>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</si>
  <si>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</si>
  <si>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</si>
  <si>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</si>
  <si>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</si>
  <si>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</si>
  <si>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</si>
  <si>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</si>
  <si>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</si>
  <si>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</si>
  <si>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</si>
  <si>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</si>
  <si>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</si>
  <si>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</si>
  <si>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</si>
  <si>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</si>
  <si>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</si>
  <si>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</si>
  <si>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</si>
  <si>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</si>
  <si>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</si>
  <si>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</si>
  <si>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</si>
  <si>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</si>
  <si>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</si>
  <si>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</si>
  <si>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</si>
  <si>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</si>
  <si>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</si>
  <si>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</si>
  <si>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</si>
  <si>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</si>
  <si>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</si>
  <si>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</si>
  <si>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</si>
  <si>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</si>
  <si>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</si>
  <si>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</si>
  <si>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</si>
  <si>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</si>
  <si>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</si>
  <si>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</si>
  <si>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</si>
  <si>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</si>
  <si>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</si>
  <si>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</si>
  <si>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</si>
  <si>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</si>
  <si>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</si>
  <si>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</si>
  <si>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</si>
  <si>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</si>
  <si>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</si>
  <si>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</si>
  <si>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</si>
  <si>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</si>
  <si>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</si>
  <si>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</si>
  <si>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</si>
  <si>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</si>
  <si>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</si>
  <si>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</si>
  <si>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</si>
  <si>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</si>
  <si>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</si>
  <si>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</si>
  <si>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</si>
  <si>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</si>
  <si>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</si>
  <si>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</si>
  <si>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</si>
  <si>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</si>
  <si>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</si>
  <si>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</si>
  <si>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</si>
  <si>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</si>
  <si>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</si>
  <si>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</si>
  <si>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</si>
  <si>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</si>
  <si>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</si>
  <si>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</si>
  <si>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</si>
  <si>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</si>
  <si>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</si>
  <si>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</si>
  <si>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</si>
  <si>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</si>
  <si>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</si>
  <si>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</si>
  <si>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</si>
  <si>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</si>
  <si>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</si>
  <si>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</si>
  <si>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</si>
  <si>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</si>
  <si>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</si>
  <si>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</si>
  <si>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</si>
  <si>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</si>
  <si>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</si>
  <si>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</si>
  <si>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</si>
  <si>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</si>
  <si>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</si>
  <si>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</si>
  <si>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</si>
  <si>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</si>
  <si>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</si>
  <si>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</si>
  <si>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</si>
  <si>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</si>
  <si>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</si>
  <si>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</si>
  <si>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</si>
  <si>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</si>
  <si>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</si>
  <si>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</si>
  <si>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</si>
  <si>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</si>
  <si>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</si>
  <si>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</si>
  <si>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</si>
  <si>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</si>
  <si>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</si>
  <si>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</si>
  <si>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</si>
  <si>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</si>
  <si>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</si>
  <si>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</si>
  <si>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</si>
  <si>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</si>
  <si>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</si>
  <si>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</si>
  <si>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</si>
  <si>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</si>
  <si>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</si>
  <si>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</si>
  <si>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</si>
  <si>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</si>
  <si>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</si>
  <si>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</si>
  <si>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</si>
  <si>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</si>
  <si>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</si>
  <si>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</si>
  <si>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</si>
  <si>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</si>
  <si>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</si>
  <si>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</si>
  <si>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</si>
  <si>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</si>
  <si>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</si>
  <si>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</si>
  <si>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</si>
  <si>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</si>
  <si>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</si>
  <si>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</si>
  <si>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</si>
  <si>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</si>
  <si>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</si>
  <si>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</si>
  <si>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</si>
  <si>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</si>
  <si>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</si>
  <si>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</si>
  <si>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</si>
  <si>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</si>
  <si>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</si>
  <si>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</si>
  <si>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</si>
  <si>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</si>
  <si>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</si>
  <si>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</si>
  <si>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</si>
  <si>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</si>
  <si>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</si>
  <si>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</si>
  <si>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</si>
  <si>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</si>
  <si>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</si>
  <si>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</si>
  <si>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</si>
  <si>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</si>
  <si>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</si>
  <si>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</si>
  <si>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</si>
  <si>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</si>
  <si>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</si>
  <si>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</si>
  <si>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</si>
  <si>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</si>
  <si>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</si>
  <si>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</si>
  <si>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</si>
  <si>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</si>
  <si>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</si>
  <si>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</si>
  <si>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</si>
  <si>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</si>
  <si>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</si>
  <si>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</si>
  <si>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</si>
  <si>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</si>
  <si>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</si>
  <si>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</si>
  <si>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</si>
  <si>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</si>
  <si>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</si>
  <si>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</si>
  <si>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</si>
  <si>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</si>
  <si>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</si>
  <si>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</si>
  <si>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</si>
  <si>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</si>
  <si>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</si>
  <si>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</si>
  <si>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</si>
  <si>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</si>
  <si>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</si>
  <si>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</si>
  <si>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</si>
  <si>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</si>
  <si>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</si>
  <si>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</si>
  <si>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</si>
  <si>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</si>
  <si>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</si>
  <si>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</si>
  <si>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</si>
  <si>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</si>
  <si>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</si>
  <si>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</si>
  <si>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</si>
  <si>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</si>
  <si>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</si>
  <si>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</si>
  <si>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</si>
  <si>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</si>
  <si>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</si>
  <si>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</si>
  <si>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</si>
  <si>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</si>
  <si>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</si>
  <si>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</si>
  <si>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</si>
  <si>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</si>
  <si>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</si>
  <si>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</si>
  <si>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</si>
  <si>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</si>
  <si>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</si>
  <si>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</si>
  <si>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</si>
  <si>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</si>
  <si>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</si>
  <si>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</si>
  <si>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</si>
  <si>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</si>
  <si>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</si>
  <si>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</si>
  <si>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</si>
  <si>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</si>
  <si>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</si>
  <si>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</si>
  <si>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</si>
  <si>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</si>
  <si>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</si>
  <si>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</si>
  <si>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</si>
  <si>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</si>
  <si>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</si>
  <si>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</si>
  <si>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</si>
  <si>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</si>
  <si>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</si>
  <si>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</si>
  <si>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</si>
  <si>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</si>
  <si>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</si>
  <si>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</si>
  <si>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</si>
  <si>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</si>
  <si>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</si>
  <si>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</si>
  <si>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</si>
  <si>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</si>
  <si>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</si>
  <si>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</si>
  <si>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</si>
  <si>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</si>
  <si>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</si>
  <si>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</si>
  <si>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</si>
  <si>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</si>
  <si>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</si>
  <si>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</si>
  <si>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</si>
  <si>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</si>
  <si>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</si>
  <si>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</si>
  <si>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</si>
  <si>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</si>
  <si>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</si>
  <si>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</si>
  <si>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</si>
  <si>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</si>
  <si>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</si>
  <si>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</si>
  <si>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</si>
  <si>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</si>
  <si>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</si>
  <si>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</si>
  <si>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</si>
  <si>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</si>
  <si>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</si>
  <si>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</si>
  <si>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</si>
  <si>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</si>
  <si>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</si>
  <si>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</si>
  <si>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</si>
  <si>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</si>
  <si>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</si>
  <si>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</si>
  <si>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</si>
  <si>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</si>
  <si>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</si>
  <si>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</si>
  <si>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</si>
  <si>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</si>
  <si>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</si>
  <si>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</si>
  <si>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</si>
  <si>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</si>
  <si>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</si>
  <si>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</si>
  <si>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</si>
  <si>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</si>
  <si>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</si>
  <si>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</si>
  <si>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</si>
  <si>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</si>
  <si>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</si>
  <si>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</si>
  <si>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</si>
  <si>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</si>
  <si>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</si>
  <si>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</si>
  <si>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</si>
  <si>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</si>
  <si>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</si>
  <si>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</si>
  <si>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</si>
  <si>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</si>
  <si>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</si>
  <si>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</si>
  <si>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</si>
  <si>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</si>
  <si>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</si>
  <si>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</si>
  <si>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</si>
  <si>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</si>
  <si>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</si>
  <si>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</si>
  <si>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</si>
  <si>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</si>
  <si>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</si>
  <si>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</si>
  <si>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</si>
  <si>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</si>
  <si>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</si>
  <si>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</si>
  <si>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</si>
  <si>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</si>
  <si>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</si>
  <si>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</si>
  <si>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</si>
  <si>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</si>
  <si>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</si>
  <si>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</si>
  <si>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</si>
  <si>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</si>
  <si>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</si>
  <si>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</si>
  <si>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</si>
  <si>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</si>
  <si>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</si>
  <si>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</si>
  <si>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</si>
  <si>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</si>
  <si>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</si>
  <si>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</si>
  <si>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</si>
  <si>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</si>
  <si>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</si>
  <si>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</si>
  <si>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</si>
  <si>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</si>
  <si>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</si>
  <si>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</si>
  <si>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</si>
  <si>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</si>
  <si>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</si>
  <si>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</si>
  <si>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</si>
  <si>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</si>
  <si>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</si>
  <si>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</si>
  <si>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</si>
  <si>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</si>
  <si>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</si>
  <si>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</si>
  <si>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</si>
  <si>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</si>
  <si>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</si>
  <si>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</si>
  <si>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</si>
  <si>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</si>
  <si>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</si>
  <si>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</si>
  <si>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</si>
  <si>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</si>
  <si>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</si>
  <si>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</si>
  <si>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</si>
  <si>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</si>
  <si>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</si>
  <si>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</si>
  <si>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</si>
  <si>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</si>
  <si>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</si>
  <si>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</si>
  <si>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</si>
  <si>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</si>
  <si>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</si>
  <si>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</si>
  <si>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</si>
  <si>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</si>
  <si>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</si>
  <si>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</si>
  <si>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</si>
  <si>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</si>
  <si>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</si>
  <si>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</si>
  <si>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</si>
  <si>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</si>
  <si>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</si>
  <si>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</si>
  <si>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</si>
  <si>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</si>
  <si>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</si>
  <si>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</si>
  <si>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</si>
  <si>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</si>
  <si>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</si>
  <si>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</si>
  <si>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</si>
  <si>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</si>
  <si>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</si>
  <si>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</si>
  <si>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</si>
  <si>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</si>
  <si>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</si>
  <si>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</si>
  <si>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</si>
  <si>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</si>
  <si>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</si>
  <si>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</si>
  <si>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</si>
  <si>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</si>
  <si>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</si>
  <si>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</si>
  <si>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</si>
  <si>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</si>
  <si>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</si>
  <si>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</si>
  <si>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</si>
  <si>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</si>
  <si>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</si>
  <si>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</si>
  <si>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</si>
  <si>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</si>
  <si>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</si>
  <si>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</si>
  <si>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</si>
  <si>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</si>
  <si>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</si>
  <si>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</si>
  <si>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</si>
  <si>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</si>
  <si>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</si>
  <si>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</si>
  <si>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</si>
  <si>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</si>
  <si>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</si>
  <si>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</si>
  <si>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</si>
  <si>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</si>
  <si>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</si>
  <si>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</si>
  <si>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</si>
  <si>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</si>
  <si>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</si>
  <si>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</si>
  <si>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</si>
  <si>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</si>
  <si>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</si>
  <si>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</si>
  <si>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</si>
  <si>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</si>
  <si>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</si>
  <si>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</si>
  <si>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</si>
  <si>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</si>
  <si>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</si>
  <si>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</si>
  <si>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</si>
  <si>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</si>
  <si>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</si>
  <si>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</si>
  <si>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</si>
  <si>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</si>
  <si>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</si>
  <si>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</si>
  <si>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</si>
  <si>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</si>
  <si>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</si>
  <si>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</si>
  <si>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</si>
  <si>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</si>
  <si>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</si>
  <si>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</si>
  <si>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</si>
  <si>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</si>
  <si>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</si>
  <si>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</si>
  <si>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</si>
  <si>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</si>
  <si>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</si>
  <si>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</si>
  <si>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</si>
  <si>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</si>
  <si>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</si>
  <si>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</si>
  <si>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</si>
  <si>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</si>
  <si>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</si>
  <si>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</si>
  <si>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</si>
  <si>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</si>
  <si>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</si>
  <si>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</si>
  <si>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</si>
  <si>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</si>
  <si>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</si>
  <si>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</si>
  <si>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</si>
  <si>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</si>
  <si>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</si>
  <si>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</si>
  <si>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</si>
  <si>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</si>
  <si>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</si>
  <si>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</si>
  <si>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</si>
  <si>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</si>
  <si>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</si>
  <si>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</si>
  <si>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</si>
  <si>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</si>
  <si>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</si>
  <si>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</si>
  <si>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</si>
  <si>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</si>
  <si>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</si>
  <si>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</si>
  <si>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</si>
  <si>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</si>
  <si>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</si>
  <si>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</si>
  <si>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</si>
  <si>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</si>
  <si>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</si>
  <si>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</si>
  <si>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</si>
  <si>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</si>
  <si>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</si>
  <si>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</si>
  <si>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</si>
  <si>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</si>
  <si>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</si>
  <si>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</si>
  <si>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</si>
  <si>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</si>
  <si>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</si>
  <si>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</si>
  <si>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</si>
  <si>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</si>
  <si>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</si>
  <si>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</si>
  <si>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</si>
  <si>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</si>
  <si>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</si>
  <si>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</si>
  <si>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</si>
  <si>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</si>
  <si>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</si>
  <si>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</si>
  <si>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</si>
  <si>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</si>
  <si>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</si>
  <si>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</si>
  <si>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</si>
  <si>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</si>
  <si>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</si>
  <si>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</si>
  <si>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</si>
  <si>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</si>
  <si>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</si>
  <si>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</si>
  <si>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</si>
  <si>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</si>
  <si>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</si>
  <si>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</si>
  <si>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</si>
  <si>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</si>
  <si>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</si>
  <si>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</si>
  <si>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</si>
  <si>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</si>
  <si>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</si>
  <si>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</si>
  <si>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</si>
  <si>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</si>
  <si>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</si>
  <si>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</si>
  <si>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</si>
  <si>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</si>
  <si>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</si>
  <si>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</si>
  <si>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</si>
  <si>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</si>
  <si>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</si>
  <si>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</si>
  <si>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</si>
  <si>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</si>
  <si>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</si>
  <si>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</si>
  <si>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</si>
  <si>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</si>
  <si>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</si>
  <si>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</si>
  <si>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</si>
  <si>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</si>
  <si>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</si>
  <si>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</si>
  <si>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</si>
  <si>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</si>
  <si>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</si>
  <si>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</si>
  <si>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</si>
  <si>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</si>
  <si>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</si>
  <si>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</si>
  <si>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</si>
  <si>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</si>
  <si>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</si>
  <si>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</si>
  <si>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</si>
  <si>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</si>
  <si>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</si>
  <si>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</si>
  <si>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</si>
  <si>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</si>
  <si>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</si>
  <si>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</si>
  <si>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</si>
  <si>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</si>
  <si>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</si>
  <si>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</si>
  <si>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</si>
  <si>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</si>
  <si>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</si>
  <si>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</si>
  <si>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</si>
  <si>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</si>
  <si>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</si>
  <si>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</si>
  <si>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</si>
  <si>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</si>
  <si>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</si>
  <si>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</si>
  <si>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</si>
  <si>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</si>
  <si>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</si>
  <si>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</si>
  <si>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</si>
  <si>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</si>
  <si>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</si>
  <si>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</si>
  <si>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</si>
  <si>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</si>
  <si>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</si>
  <si>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</si>
  <si>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</si>
  <si>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</si>
  <si>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</si>
  <si>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</si>
  <si>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</si>
  <si>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</si>
  <si>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</si>
  <si>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</si>
  <si>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</si>
  <si>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</si>
  <si>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</si>
  <si>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</si>
  <si>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</si>
  <si>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</si>
  <si>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</si>
  <si>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</si>
  <si>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</si>
  <si>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</si>
  <si>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</si>
  <si>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</si>
  <si>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</si>
  <si>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</si>
  <si>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</si>
  <si>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</si>
  <si>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</si>
  <si>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</si>
  <si>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</si>
  <si>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</si>
  <si>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</si>
  <si>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</si>
  <si>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</si>
  <si>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</si>
  <si>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</si>
  <si>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</si>
  <si>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</si>
  <si>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</si>
  <si>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</si>
  <si>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</si>
  <si>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</si>
  <si>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</si>
  <si>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</si>
  <si>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</si>
  <si>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</si>
  <si>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</si>
  <si>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</si>
  <si>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</si>
  <si>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</si>
  <si>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</si>
  <si>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</si>
  <si>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</si>
  <si>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</si>
  <si>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</si>
  <si>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</si>
  <si>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</si>
  <si>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</si>
  <si>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</si>
  <si>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</si>
  <si>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</si>
  <si>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</si>
  <si>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</si>
  <si>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</si>
  <si>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</si>
  <si>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</si>
  <si>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</si>
  <si>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</si>
  <si>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</si>
  <si>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</si>
  <si>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</si>
  <si>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</si>
  <si>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</si>
  <si>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</si>
  <si>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</si>
  <si>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</si>
  <si>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</si>
  <si>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</si>
  <si>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</si>
  <si>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</si>
  <si>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</si>
  <si>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</si>
  <si>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</si>
  <si>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</si>
  <si>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</si>
  <si>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</si>
  <si>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</si>
  <si>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</si>
  <si>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</si>
  <si>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</si>
  <si>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</si>
  <si>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</si>
  <si>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</si>
  <si>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</si>
  <si>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</si>
  <si>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</si>
  <si>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</si>
  <si>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</si>
  <si>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</si>
  <si>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</si>
  <si>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</si>
  <si>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</si>
  <si>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</si>
  <si>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</si>
  <si>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</si>
  <si>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</si>
  <si>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</si>
  <si>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</si>
  <si>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</si>
  <si>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</si>
  <si>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</si>
  <si>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</si>
  <si>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</si>
  <si>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</si>
  <si>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</si>
  <si>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</si>
  <si>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</si>
  <si>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</si>
  <si>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</si>
  <si>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</si>
  <si>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</si>
  <si>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</si>
  <si>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</si>
  <si>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</si>
  <si>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</si>
  <si>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</si>
  <si>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</si>
  <si>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</si>
  <si>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</si>
  <si>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</si>
  <si>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</si>
  <si>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</si>
  <si>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</si>
  <si>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</si>
  <si>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</si>
  <si>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</si>
  <si>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</si>
  <si>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</si>
  <si>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</si>
  <si>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</si>
  <si>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</si>
  <si>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</si>
  <si>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</si>
  <si>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</si>
  <si>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</si>
  <si>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</si>
  <si>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</si>
  <si>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</si>
  <si>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</si>
  <si>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</si>
  <si>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</si>
  <si>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</si>
  <si>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</si>
  <si>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</si>
  <si>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</si>
  <si>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</si>
  <si>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</si>
  <si>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</si>
  <si>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</si>
  <si>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</si>
  <si>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</si>
  <si>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</si>
  <si>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</si>
  <si>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</si>
  <si>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</si>
  <si>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</si>
  <si>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</si>
  <si>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</si>
  <si>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</si>
  <si>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</si>
  <si>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</si>
  <si>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</si>
  <si>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</si>
  <si>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</si>
  <si>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</si>
  <si>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</si>
  <si>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</si>
  <si>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</si>
  <si>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</si>
  <si>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</si>
  <si>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</si>
  <si>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</si>
  <si>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</si>
  <si>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</si>
  <si>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</si>
  <si>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</si>
  <si>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</si>
  <si>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</si>
  <si>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</si>
  <si>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</si>
  <si>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</si>
  <si>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</si>
  <si>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</si>
  <si>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</si>
  <si>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</si>
  <si>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</si>
  <si>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</si>
  <si>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</si>
  <si>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</si>
  <si>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</si>
  <si>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</si>
  <si>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</si>
  <si>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</si>
  <si>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</si>
  <si>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</si>
  <si>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</si>
  <si>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</si>
  <si>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</si>
  <si>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</si>
  <si>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</si>
  <si>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</si>
  <si>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</si>
  <si>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</si>
  <si>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</si>
  <si>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</si>
  <si>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</si>
  <si>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</si>
  <si>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</si>
  <si>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</si>
  <si>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</si>
  <si>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</si>
  <si>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</si>
  <si>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</si>
  <si>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</si>
  <si>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</si>
  <si>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</si>
  <si>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</si>
  <si>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</si>
  <si>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</si>
  <si>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</si>
  <si>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</si>
  <si>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</si>
  <si>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</si>
  <si>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</si>
  <si>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</si>
  <si>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</si>
  <si>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</si>
  <si>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</si>
  <si>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</si>
  <si>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</si>
  <si>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</si>
  <si>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</si>
  <si>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</si>
  <si>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</si>
  <si>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</si>
  <si>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</si>
  <si>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</si>
  <si>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</si>
  <si>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</si>
  <si>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</si>
  <si>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</si>
  <si>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</si>
  <si>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</si>
  <si>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</si>
  <si>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</si>
  <si>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</si>
  <si>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</si>
  <si>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</si>
  <si>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</si>
  <si>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</si>
  <si>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</si>
  <si>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</si>
  <si>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</si>
  <si>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</si>
  <si>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</si>
  <si>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</si>
  <si>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</si>
  <si>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</si>
  <si>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</si>
  <si>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</si>
  <si>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</si>
  <si>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</si>
  <si>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</si>
  <si>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</si>
  <si>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</si>
  <si>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</si>
  <si>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</si>
  <si>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</si>
  <si>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</si>
  <si>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</si>
  <si>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</si>
  <si>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</si>
  <si>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</si>
  <si>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</si>
  <si>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</si>
  <si>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</si>
  <si>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</si>
  <si>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</si>
  <si>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</si>
  <si>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</si>
  <si>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</si>
  <si>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</si>
  <si>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</si>
  <si>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</si>
  <si>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</si>
  <si>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</si>
  <si>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</si>
  <si>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</si>
  <si>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</si>
  <si>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</si>
  <si>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</si>
  <si>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</si>
  <si>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</si>
  <si>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</si>
  <si>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</si>
  <si>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</si>
  <si>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</si>
  <si>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</si>
  <si>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</si>
  <si>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</si>
  <si>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</si>
  <si>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</si>
  <si>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</si>
  <si>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</si>
  <si>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</si>
  <si>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</si>
  <si>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</si>
  <si>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</si>
  <si>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</si>
  <si>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</si>
  <si>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</si>
  <si>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</si>
  <si>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</si>
  <si>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</si>
  <si>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</si>
  <si>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</si>
  <si>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</si>
  <si>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</si>
  <si>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</si>
  <si>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</si>
  <si>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</si>
  <si>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</si>
  <si>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</si>
  <si>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</si>
  <si>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</si>
  <si>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</si>
  <si>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</si>
  <si>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</si>
  <si>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</si>
  <si>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</si>
  <si>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</si>
  <si>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</si>
  <si>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</si>
  <si>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</si>
  <si>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</si>
  <si>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</si>
  <si>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</si>
  <si>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</si>
  <si>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</si>
  <si>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</si>
  <si>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</si>
  <si>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</si>
  <si>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</si>
  <si>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</si>
  <si>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</si>
  <si>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</si>
  <si>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</si>
  <si>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</si>
  <si>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</si>
  <si>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</si>
  <si>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</si>
  <si>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</si>
  <si>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</si>
  <si>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</si>
  <si>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</si>
  <si>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</si>
  <si>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</si>
  <si>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</si>
  <si>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</si>
  <si>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</si>
  <si>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</si>
  <si>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</si>
  <si>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</si>
  <si>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</si>
  <si>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</si>
  <si>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</si>
  <si>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</si>
  <si>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</si>
  <si>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</si>
  <si>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</si>
  <si>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</si>
  <si>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</si>
  <si>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</si>
  <si>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</si>
  <si>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</si>
  <si>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</si>
  <si>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</si>
  <si>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</si>
  <si>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</si>
  <si>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</si>
  <si>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</si>
  <si>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</si>
  <si>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</si>
  <si>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</si>
  <si>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</si>
  <si>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</si>
  <si>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</si>
  <si>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</si>
  <si>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</si>
  <si>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</si>
  <si>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</si>
  <si>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</si>
  <si>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</si>
  <si>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</si>
  <si>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</si>
  <si>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</si>
  <si>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</si>
  <si>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</si>
  <si>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</si>
  <si>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</si>
  <si>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</si>
  <si>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</si>
  <si>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</si>
  <si>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</si>
  <si>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</si>
  <si>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</si>
  <si>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</si>
  <si>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</si>
  <si>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</si>
  <si>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</si>
  <si>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</si>
  <si>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</si>
  <si>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</si>
  <si>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</si>
  <si>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</si>
  <si>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</si>
  <si>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</si>
  <si>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</si>
  <si>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</si>
  <si>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</si>
  <si>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</si>
  <si>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</si>
  <si>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</si>
  <si>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</si>
  <si>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</si>
  <si>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</si>
  <si>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</si>
  <si>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</si>
  <si>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</si>
  <si>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</si>
  <si>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</si>
  <si>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</si>
  <si>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</si>
  <si>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</si>
  <si>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</si>
  <si>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</si>
  <si>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</si>
  <si>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</si>
  <si>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</si>
  <si>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</si>
  <si>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</si>
  <si>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</si>
  <si>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</si>
  <si>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</si>
  <si>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</si>
  <si>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</si>
  <si>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</si>
  <si>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</si>
  <si>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</si>
  <si>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</si>
  <si>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</si>
  <si>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</si>
  <si>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</si>
  <si>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</si>
  <si>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</si>
  <si>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</si>
  <si>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</si>
  <si>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</si>
  <si>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</si>
  <si>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</si>
  <si>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</si>
  <si>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</si>
  <si>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</si>
  <si>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</si>
  <si>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</si>
  <si>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</si>
  <si>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</si>
  <si>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</si>
  <si>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</si>
  <si>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</si>
  <si>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</si>
  <si>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</si>
  <si>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</si>
  <si>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</si>
  <si>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</si>
  <si>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</si>
  <si>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</si>
  <si>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</si>
  <si>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</si>
  <si>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</si>
  <si>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</si>
  <si>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</si>
  <si>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</si>
  <si>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</si>
  <si>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</si>
  <si>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</si>
  <si>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</si>
  <si>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</si>
  <si>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</si>
  <si>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</si>
  <si>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</si>
  <si>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</si>
  <si>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</si>
  <si>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</si>
  <si>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</si>
  <si>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</si>
  <si>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</si>
  <si>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</si>
  <si>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</si>
  <si>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</si>
  <si>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</si>
  <si>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</si>
  <si>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</si>
  <si>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</si>
  <si>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</si>
  <si>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</si>
  <si>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</si>
  <si>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</si>
  <si>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</si>
  <si>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</si>
  <si>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</si>
  <si>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</si>
  <si>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</si>
  <si>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</si>
  <si>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</si>
  <si>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</si>
  <si>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</si>
  <si>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</si>
  <si>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</si>
  <si>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</si>
  <si>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</si>
  <si>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</si>
  <si>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</si>
  <si>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</si>
  <si>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</si>
  <si>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</si>
  <si>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</si>
  <si>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</si>
  <si>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</si>
  <si>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</si>
  <si>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</si>
  <si>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</si>
  <si>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</si>
  <si>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</si>
  <si>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</si>
  <si>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</si>
  <si>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</si>
  <si>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</si>
  <si>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</si>
  <si>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</si>
  <si>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</si>
  <si>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</si>
  <si>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</si>
  <si>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</si>
  <si>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</si>
  <si>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</si>
  <si>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</si>
  <si>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</si>
  <si>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</si>
  <si>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</si>
  <si>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</si>
  <si>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</si>
  <si>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</si>
  <si>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</si>
  <si>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</si>
  <si>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</si>
  <si>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</si>
  <si>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</si>
  <si>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</si>
  <si>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</si>
  <si>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</si>
  <si>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</si>
  <si>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</si>
  <si>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</si>
  <si>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</si>
  <si>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</si>
  <si>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</si>
  <si>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</si>
  <si>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</si>
  <si>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</si>
  <si>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</si>
  <si>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</si>
  <si>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</si>
  <si>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</si>
  <si>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</si>
  <si>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</si>
  <si>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</si>
  <si>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</si>
  <si>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</si>
  <si>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</si>
  <si>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</si>
  <si>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</si>
  <si>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</si>
  <si>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</si>
  <si>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</si>
  <si>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</si>
  <si>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</si>
  <si>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</si>
  <si>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</si>
  <si>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</si>
  <si>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</si>
  <si>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</si>
  <si>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</si>
  <si>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</si>
  <si>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</si>
  <si>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</si>
  <si>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</si>
  <si>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</si>
  <si>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</si>
  <si>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</si>
  <si>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</si>
  <si>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</si>
  <si>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</si>
  <si>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</si>
  <si>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</si>
  <si>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</si>
  <si>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</si>
  <si>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</si>
  <si>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</si>
  <si>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</si>
  <si>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</si>
  <si>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</si>
  <si>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</si>
  <si>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</si>
  <si>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</si>
  <si>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</si>
  <si>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</si>
  <si>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</si>
  <si>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</si>
  <si>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</si>
  <si>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</si>
  <si>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</si>
  <si>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</si>
  <si>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</si>
  <si>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</si>
  <si>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</si>
  <si>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</si>
  <si>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</si>
  <si>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</si>
  <si>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</si>
  <si>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</si>
  <si>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</si>
  <si>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</si>
  <si>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</si>
  <si>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</si>
  <si>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</si>
  <si>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</si>
  <si>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</si>
  <si>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</si>
  <si>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</si>
  <si>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</si>
  <si>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</si>
  <si>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</si>
  <si>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</si>
  <si>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</si>
  <si>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</si>
  <si>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</si>
  <si>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</si>
  <si>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</si>
  <si>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</si>
  <si>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</si>
  <si>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</si>
  <si>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</si>
  <si>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</si>
  <si>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</si>
  <si>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</si>
  <si>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</si>
  <si>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</si>
  <si>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</si>
  <si>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</si>
  <si>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</si>
  <si>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</si>
  <si>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</si>
  <si>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</si>
  <si>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</si>
  <si>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</si>
  <si>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</si>
  <si>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</si>
  <si>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</si>
  <si>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</si>
  <si>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</si>
  <si>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</si>
  <si>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</si>
  <si>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</si>
  <si>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</si>
  <si>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</si>
  <si>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</si>
  <si>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</si>
  <si>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</si>
  <si>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</si>
  <si>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</si>
  <si>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</si>
  <si>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</si>
  <si>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</si>
  <si>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</si>
  <si>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</si>
  <si>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</si>
  <si>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</si>
  <si>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</si>
  <si>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</si>
  <si>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</si>
  <si>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</si>
  <si>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</si>
  <si>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</si>
  <si>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</si>
  <si>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</si>
  <si>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</si>
  <si>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</si>
  <si>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</si>
  <si>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</si>
  <si>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</si>
  <si>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</si>
  <si>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</si>
  <si>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</si>
  <si>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</si>
  <si>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</si>
  <si>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</si>
  <si>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</si>
  <si>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</si>
  <si>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</si>
  <si>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</si>
  <si>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</si>
  <si>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</si>
  <si>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</si>
  <si>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</si>
  <si>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</si>
  <si>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</si>
  <si>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</si>
  <si>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</si>
  <si>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</si>
  <si>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</si>
  <si>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</si>
  <si>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</si>
  <si>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</si>
  <si>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</si>
  <si>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</si>
  <si>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</si>
  <si>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</si>
  <si>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</si>
  <si>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</si>
  <si>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</si>
  <si>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</si>
  <si>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</si>
  <si>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</si>
  <si>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</si>
  <si>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</si>
  <si>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</si>
  <si>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</si>
  <si>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</si>
  <si>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</si>
  <si>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</si>
  <si>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</si>
  <si>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</si>
  <si>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</si>
  <si>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</si>
  <si>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</si>
  <si>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</si>
  <si>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</si>
  <si>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</si>
  <si>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</si>
  <si>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</si>
  <si>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</si>
  <si>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</si>
  <si>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</si>
  <si>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</si>
  <si>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</si>
  <si>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</si>
  <si>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</si>
  <si>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</si>
  <si>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</si>
  <si>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</si>
  <si>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</si>
  <si>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</si>
  <si>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</si>
  <si>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</si>
  <si>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</si>
  <si>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</si>
  <si>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</si>
  <si>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</si>
  <si>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</si>
  <si>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</si>
  <si>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</si>
  <si>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</si>
  <si>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</si>
  <si>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</si>
  <si>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</si>
  <si>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</si>
  <si>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</si>
  <si>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</si>
  <si>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</si>
  <si>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</si>
  <si>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</si>
  <si>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</si>
  <si>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</si>
  <si>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</si>
  <si>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</si>
  <si>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</si>
  <si>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</si>
  <si>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</si>
  <si>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</si>
  <si>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</si>
  <si>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</si>
  <si>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</si>
  <si>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</si>
  <si>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</si>
  <si>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</si>
  <si>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</si>
  <si>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</si>
  <si>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</si>
  <si>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</si>
  <si>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</si>
  <si>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</si>
  <si>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</si>
  <si>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</si>
  <si>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</si>
  <si>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</si>
  <si>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</si>
  <si>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</si>
  <si>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</si>
  <si>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</si>
  <si>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</si>
  <si>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</si>
  <si>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</si>
  <si>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</si>
  <si>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</si>
  <si>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</si>
  <si>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</si>
  <si>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</si>
  <si>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</si>
  <si>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</si>
  <si>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</si>
  <si>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</si>
  <si>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</si>
  <si>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</si>
  <si>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</si>
  <si>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</si>
  <si>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</si>
  <si>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</si>
  <si>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</si>
  <si>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</si>
  <si>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</si>
  <si>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</si>
  <si>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</si>
  <si>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</si>
  <si>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</si>
  <si>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</si>
  <si>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</si>
  <si>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</si>
  <si>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</si>
  <si>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</si>
  <si>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</si>
  <si>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</si>
  <si>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</si>
  <si>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</si>
  <si>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</si>
  <si>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</si>
  <si>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</si>
  <si>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</si>
  <si>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</si>
  <si>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</si>
  <si>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</si>
  <si>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</si>
  <si>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</si>
  <si>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</si>
  <si>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</si>
  <si>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</si>
  <si>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</si>
  <si>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</si>
  <si>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</si>
  <si>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</si>
  <si>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</si>
  <si>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</si>
  <si>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</si>
  <si>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</si>
  <si>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</si>
  <si>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</si>
  <si>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</si>
  <si>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</si>
  <si>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</si>
  <si>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</si>
  <si>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</si>
  <si>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</si>
  <si>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</si>
  <si>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</si>
  <si>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</si>
  <si>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</si>
  <si>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</si>
  <si>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</si>
  <si>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</si>
  <si>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</si>
  <si>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</si>
  <si>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</si>
  <si>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</si>
  <si>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</si>
  <si>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</si>
  <si>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</si>
  <si>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</si>
  <si>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</si>
  <si>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</si>
  <si>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</si>
  <si>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</si>
  <si>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</si>
  <si>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</si>
  <si>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</si>
  <si>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</si>
  <si>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</si>
  <si>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</si>
  <si>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</si>
  <si>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</si>
  <si>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</si>
  <si>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</si>
  <si>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</si>
  <si>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</si>
  <si>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</si>
  <si>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</si>
  <si>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</si>
  <si>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</si>
  <si>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</si>
  <si>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</si>
  <si>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</si>
  <si>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</si>
  <si>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</si>
  <si>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</si>
  <si>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</si>
  <si>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</si>
  <si>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</si>
  <si>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</si>
  <si>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</si>
  <si>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</si>
  <si>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</si>
  <si>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</si>
  <si>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</si>
  <si>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</si>
  <si>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</si>
  <si>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</si>
  <si>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</si>
  <si>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</si>
  <si>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</si>
  <si>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</si>
  <si>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</si>
  <si>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</si>
  <si>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</si>
  <si>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</si>
  <si>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</si>
  <si>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</si>
  <si>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</si>
  <si>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</si>
  <si>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</si>
  <si>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</si>
  <si>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</si>
  <si>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</si>
  <si>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</si>
  <si>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</si>
  <si>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</si>
  <si>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</si>
  <si>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</si>
  <si>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</si>
  <si>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</si>
  <si>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</si>
  <si>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</si>
  <si>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</si>
  <si>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</si>
  <si>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</si>
  <si>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</si>
  <si>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</si>
  <si>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</si>
  <si>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</si>
  <si>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</si>
  <si>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</si>
  <si>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</si>
  <si>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</si>
  <si>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</si>
  <si>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</si>
  <si>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</si>
  <si>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</si>
  <si>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</si>
  <si>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</si>
  <si>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</si>
  <si>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</si>
  <si>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</si>
  <si>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</si>
  <si>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</si>
  <si>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</si>
  <si>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</si>
  <si>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</si>
  <si>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</si>
  <si>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</si>
  <si>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</si>
  <si>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</si>
  <si>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</si>
  <si>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</si>
  <si>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</si>
  <si>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</si>
  <si>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</si>
  <si>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</si>
  <si>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</si>
  <si>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</si>
  <si>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</si>
  <si>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</si>
  <si>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</si>
  <si>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</si>
  <si>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</si>
  <si>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</si>
  <si>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</si>
  <si>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</si>
  <si>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</si>
  <si>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</si>
  <si>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</si>
  <si>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</si>
  <si>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</si>
  <si>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</si>
  <si>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</si>
  <si>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</si>
  <si>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</si>
  <si>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</si>
  <si>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</si>
  <si>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</si>
  <si>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</si>
  <si>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</si>
  <si>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</si>
  <si>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</si>
  <si>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</si>
  <si>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</si>
  <si>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</si>
  <si>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</si>
  <si>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</si>
  <si>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</si>
  <si>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</si>
  <si>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</si>
  <si>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</si>
  <si>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</si>
  <si>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</si>
  <si>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</si>
  <si>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</si>
  <si>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</si>
  <si>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</si>
  <si>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</si>
  <si>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</si>
  <si>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</si>
  <si>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</si>
  <si>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</si>
  <si>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</si>
  <si>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</si>
  <si>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</si>
  <si>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</si>
  <si>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</si>
  <si>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</si>
  <si>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</si>
  <si>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</si>
  <si>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</si>
  <si>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</si>
  <si>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</si>
  <si>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</si>
  <si>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</si>
  <si>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</si>
  <si>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</si>
  <si>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</si>
  <si>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</si>
  <si>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</si>
  <si>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</si>
  <si>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</si>
  <si>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</si>
  <si>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</si>
  <si>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</si>
  <si>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</si>
  <si>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</si>
  <si>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</si>
  <si>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</si>
  <si>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</si>
  <si>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</si>
  <si>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</si>
  <si>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</si>
  <si>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</si>
  <si>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</si>
  <si>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</si>
  <si>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</si>
  <si>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</si>
  <si>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</si>
  <si>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</si>
  <si>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</si>
  <si>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</si>
  <si>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</si>
  <si>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</si>
  <si>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</si>
  <si>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</si>
  <si>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</si>
  <si>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</si>
  <si>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</si>
  <si>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</si>
  <si>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</si>
  <si>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</si>
  <si>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</si>
  <si>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</si>
  <si>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</si>
  <si>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</si>
  <si>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</si>
  <si>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</si>
  <si>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</si>
  <si>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</si>
  <si>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</si>
  <si>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</si>
  <si>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</si>
  <si>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</si>
  <si>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</si>
  <si>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</si>
  <si>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</si>
  <si>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</si>
  <si>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</si>
  <si>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</si>
  <si>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</si>
  <si>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</si>
  <si>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</si>
  <si>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</si>
  <si>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</si>
  <si>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</si>
  <si>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</si>
  <si>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</si>
  <si>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</si>
  <si>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</si>
  <si>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</si>
  <si>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</si>
  <si>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</si>
  <si>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</si>
  <si>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</si>
  <si>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</si>
  <si>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</si>
  <si>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</si>
  <si>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</si>
  <si>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</si>
  <si>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</si>
  <si>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</si>
  <si>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</si>
  <si>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</si>
  <si>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</si>
  <si>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</si>
  <si>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</si>
  <si>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</si>
  <si>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</si>
  <si>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</si>
  <si>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</si>
  <si>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</si>
  <si>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</si>
  <si>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</si>
  <si>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</si>
  <si>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</si>
  <si>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</si>
  <si>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</si>
  <si>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</si>
  <si>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</si>
  <si>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</si>
  <si>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</si>
  <si>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</si>
  <si>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</si>
  <si>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</si>
  <si>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</si>
  <si>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</si>
  <si>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</si>
  <si>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</si>
  <si>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</si>
  <si>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</si>
  <si>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</si>
  <si>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</si>
  <si>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</si>
  <si>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</si>
  <si>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</si>
  <si>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</si>
  <si>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</si>
  <si>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</si>
  <si>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</si>
  <si>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</si>
  <si>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</si>
  <si>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</si>
  <si>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</si>
  <si>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</si>
  <si>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</si>
  <si>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</si>
  <si>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</si>
  <si>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</si>
  <si>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</si>
  <si>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</si>
  <si>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</si>
  <si>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</si>
  <si>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</si>
  <si>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</si>
  <si>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</si>
  <si>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</si>
  <si>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</si>
  <si>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</si>
  <si>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</si>
  <si>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</si>
  <si>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</si>
  <si>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</si>
  <si>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</si>
  <si>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</si>
  <si>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</si>
  <si>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</si>
  <si>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</si>
  <si>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</si>
  <si>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</si>
  <si>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</si>
  <si>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</si>
  <si>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</si>
  <si>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</si>
  <si>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</si>
  <si>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</si>
  <si>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</si>
  <si>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</si>
  <si>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</si>
  <si>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</si>
  <si>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</si>
  <si>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</si>
  <si>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</si>
  <si>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</si>
  <si>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</si>
  <si>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</si>
  <si>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</si>
  <si>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</si>
  <si>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</si>
  <si>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</si>
  <si>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</si>
  <si>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</si>
  <si>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</si>
  <si>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</si>
  <si>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</si>
  <si>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</si>
  <si>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</si>
  <si>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</si>
  <si>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</si>
  <si>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</si>
  <si>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</si>
  <si>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</si>
  <si>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</si>
  <si>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</si>
  <si>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</si>
  <si>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</si>
  <si>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</si>
  <si>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</si>
  <si>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</si>
  <si>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</si>
  <si>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</si>
  <si>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</si>
  <si>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</si>
  <si>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</si>
  <si>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</si>
  <si>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</si>
  <si>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</si>
  <si>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</si>
  <si>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</si>
  <si>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</si>
  <si>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</si>
  <si>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</si>
  <si>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</si>
  <si>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</si>
  <si>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</si>
  <si>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</si>
  <si>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</si>
  <si>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</si>
  <si>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</si>
  <si>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</si>
  <si>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</si>
  <si>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</si>
  <si>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</si>
  <si>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</si>
  <si>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</si>
  <si>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</si>
  <si>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</si>
  <si>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</si>
  <si>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</si>
  <si>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</si>
  <si>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</si>
  <si>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</si>
  <si>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</si>
  <si>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</si>
  <si>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</si>
  <si>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</si>
  <si>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</si>
  <si>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</si>
  <si>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</si>
  <si>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</si>
  <si>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</si>
  <si>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</si>
  <si>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</si>
  <si>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</si>
  <si>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</si>
  <si>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</si>
  <si>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</si>
  <si>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</si>
  <si>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</si>
  <si>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</si>
  <si>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</si>
  <si>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</si>
  <si>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</si>
  <si>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</si>
  <si>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</si>
  <si>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</si>
  <si>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</si>
  <si>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</si>
  <si>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</si>
  <si>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</si>
  <si>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</si>
  <si>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</si>
  <si>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</si>
  <si>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</si>
  <si>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</si>
  <si>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</si>
  <si>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</si>
  <si>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</si>
  <si>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</si>
  <si>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</si>
  <si>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</si>
  <si>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</si>
  <si>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</si>
  <si>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</si>
  <si>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</si>
  <si>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</si>
  <si>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</si>
  <si>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</si>
  <si>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</si>
  <si>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</si>
  <si>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</si>
  <si>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</si>
  <si>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</si>
  <si>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</si>
  <si>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</si>
  <si>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</si>
  <si>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</si>
  <si>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</si>
  <si>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</si>
  <si>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</si>
  <si>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</si>
  <si>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</si>
  <si>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</si>
  <si>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</si>
  <si>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</si>
  <si>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</si>
  <si>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</si>
  <si>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</si>
  <si>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</si>
  <si>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</si>
  <si>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</si>
  <si>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</si>
  <si>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</si>
  <si>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</si>
  <si>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</si>
  <si>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</si>
  <si>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</si>
  <si>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</si>
  <si>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</si>
  <si>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</si>
  <si>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</si>
  <si>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</si>
  <si>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</si>
  <si>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</si>
  <si>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</si>
  <si>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</si>
  <si>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</si>
  <si>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</si>
  <si>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</si>
  <si>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</si>
  <si>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</si>
  <si>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</si>
  <si>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</si>
  <si>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</si>
  <si>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</si>
  <si>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</si>
  <si>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</si>
  <si>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</si>
  <si>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</si>
  <si>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</si>
  <si>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</si>
  <si>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</si>
  <si>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</si>
  <si>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</si>
  <si>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</si>
  <si>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</si>
  <si>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</si>
  <si>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</si>
  <si>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</si>
  <si>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</si>
  <si>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</si>
  <si>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</si>
  <si>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</si>
  <si>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</si>
  <si>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</si>
  <si>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</si>
  <si>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</si>
  <si>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</si>
  <si>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</si>
  <si>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</si>
  <si>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</si>
  <si>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</si>
  <si>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</si>
  <si>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</si>
  <si>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</si>
  <si>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</si>
  <si>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</si>
  <si>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</si>
  <si>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</si>
  <si>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</si>
  <si>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</si>
  <si>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</si>
  <si>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</si>
  <si>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</si>
  <si>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</si>
  <si>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</si>
  <si>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</si>
  <si>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</si>
  <si>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</si>
  <si>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</si>
  <si>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</si>
  <si>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</si>
  <si>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</si>
  <si>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</si>
  <si>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</si>
  <si>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</si>
  <si>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</si>
  <si>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</si>
  <si>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</si>
  <si>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</si>
  <si>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</si>
  <si>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</si>
  <si>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</si>
  <si>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</si>
  <si>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</si>
  <si>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</si>
  <si>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</si>
  <si>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</si>
  <si>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</si>
  <si>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</si>
  <si>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</si>
  <si>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</si>
  <si>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</si>
  <si>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</si>
  <si>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</si>
  <si>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</si>
  <si>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</si>
  <si>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</si>
  <si>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</si>
  <si>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</si>
  <si>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</si>
  <si>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</si>
  <si>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</si>
  <si>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</si>
  <si>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</si>
  <si>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</si>
  <si>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</si>
  <si>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</si>
  <si>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</si>
  <si>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</si>
  <si>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</si>
  <si>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</si>
  <si>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</si>
  <si>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</si>
  <si>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</si>
  <si>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</si>
  <si>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</si>
  <si>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</si>
  <si>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</si>
  <si>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</si>
  <si>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</si>
  <si>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</si>
  <si>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</si>
  <si>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</si>
  <si>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</si>
  <si>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</si>
  <si>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</si>
  <si>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</si>
  <si>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</si>
  <si>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</si>
  <si>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</si>
  <si>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</si>
  <si>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</si>
  <si>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</si>
  <si>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</si>
  <si>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</si>
  <si>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</si>
  <si>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</si>
  <si>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</si>
  <si>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</si>
  <si>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</si>
  <si>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</si>
  <si>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</si>
  <si>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</si>
  <si>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</si>
  <si>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</si>
  <si>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</si>
  <si>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</si>
  <si>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</si>
  <si>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</si>
  <si>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</si>
  <si>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</si>
  <si>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</si>
  <si>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</si>
  <si>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</si>
  <si>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</si>
  <si>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</si>
  <si>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</si>
  <si>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</si>
  <si>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</si>
  <si>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</si>
  <si>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</si>
  <si>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</si>
  <si>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</si>
  <si>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</si>
  <si>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</si>
  <si>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</si>
  <si>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</si>
  <si>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</si>
  <si>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</si>
  <si>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</si>
  <si>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</si>
  <si>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</si>
  <si>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</si>
  <si>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</si>
  <si>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</si>
  <si>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</si>
  <si>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</si>
  <si>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</si>
  <si>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</si>
  <si>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</si>
  <si>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</si>
  <si>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</si>
  <si>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</si>
  <si>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</si>
  <si>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</si>
  <si>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</si>
  <si>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</si>
  <si>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</si>
  <si>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</si>
  <si>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</si>
  <si>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</si>
  <si>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</si>
  <si>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</si>
  <si>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</si>
  <si>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</si>
  <si>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</si>
  <si>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</si>
  <si>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</si>
  <si>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</si>
  <si>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</si>
  <si>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</si>
  <si>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</si>
  <si>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</si>
  <si>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</si>
  <si>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</si>
  <si>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</si>
  <si>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</si>
  <si>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</si>
  <si>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</si>
  <si>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</si>
  <si>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</si>
  <si>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</si>
  <si>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</si>
  <si>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</si>
  <si>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</si>
  <si>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</si>
  <si>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</si>
  <si>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</si>
  <si>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</si>
  <si>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</si>
  <si>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</si>
  <si>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</si>
  <si>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</si>
  <si>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</si>
  <si>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</si>
  <si>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</si>
  <si>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</si>
  <si>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</si>
  <si>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</si>
  <si>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</si>
  <si>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</si>
  <si>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</si>
  <si>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</si>
  <si>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</si>
  <si>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</si>
  <si>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</si>
  <si>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</si>
  <si>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</si>
  <si>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</si>
  <si>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</si>
  <si>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</si>
  <si>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</si>
  <si>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</si>
  <si>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</si>
  <si>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</si>
  <si>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</si>
  <si>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</si>
  <si>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</si>
  <si>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</si>
  <si>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</si>
  <si>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</si>
  <si>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</si>
  <si>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</si>
  <si>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</si>
  <si>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</si>
  <si>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</si>
  <si>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</si>
  <si>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</si>
  <si>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</si>
  <si>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</si>
  <si>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</si>
  <si>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</si>
  <si>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</si>
  <si>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</si>
  <si>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</si>
  <si>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</si>
  <si>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</si>
  <si>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</si>
  <si>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</si>
  <si>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</si>
  <si>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</si>
  <si>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</si>
  <si>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</si>
  <si>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</si>
  <si>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</si>
  <si>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</si>
  <si>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</si>
  <si>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</si>
  <si>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</si>
  <si>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</si>
  <si>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</si>
  <si>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</si>
  <si>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</si>
  <si>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</si>
  <si>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</si>
  <si>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</si>
  <si>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</si>
  <si>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</si>
  <si>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</si>
  <si>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</si>
  <si>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</si>
  <si>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</si>
  <si>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</si>
  <si>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</si>
  <si>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</si>
  <si>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</si>
  <si>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</si>
  <si>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</si>
  <si>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</si>
  <si>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</si>
  <si>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</si>
  <si>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</si>
  <si>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</si>
  <si>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</si>
  <si>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</si>
  <si>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</si>
  <si>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</si>
  <si>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</si>
  <si>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</si>
  <si>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</si>
  <si>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</si>
  <si>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</si>
  <si>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</si>
  <si>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</si>
  <si>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</si>
  <si>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</si>
  <si>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</si>
  <si>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</si>
  <si>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</si>
  <si>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</si>
  <si>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</si>
  <si>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</si>
  <si>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</si>
  <si>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</si>
  <si>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</si>
  <si>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</si>
  <si>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</si>
  <si>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</si>
  <si>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</si>
  <si>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</si>
  <si>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</si>
  <si>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</si>
  <si>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</si>
  <si>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</si>
  <si>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</si>
  <si>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</si>
  <si>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</si>
  <si>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</si>
  <si>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</si>
  <si>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</si>
  <si>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</si>
  <si>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</si>
  <si>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</si>
  <si>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</si>
  <si>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</si>
  <si>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</si>
  <si>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</si>
  <si>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</si>
  <si>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</si>
  <si>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</si>
  <si>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</si>
  <si>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</si>
  <si>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</si>
  <si>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</si>
  <si>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</si>
  <si>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</si>
  <si>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</si>
  <si>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</si>
  <si>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</si>
  <si>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</si>
  <si>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</si>
  <si>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</si>
  <si>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</si>
  <si>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</si>
  <si>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</si>
  <si>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</si>
  <si>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</si>
  <si>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</si>
  <si>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</si>
  <si>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</si>
  <si>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</si>
  <si>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</si>
  <si>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</si>
  <si>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</si>
  <si>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</si>
  <si>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</si>
  <si>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</si>
  <si>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</si>
  <si>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</si>
  <si>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</si>
  <si>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</si>
  <si>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</si>
  <si>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</si>
  <si>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</si>
  <si>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</si>
  <si>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</si>
  <si>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</si>
  <si>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</si>
  <si>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</si>
  <si>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</si>
  <si>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</si>
  <si>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</si>
  <si>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</si>
  <si>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</si>
  <si>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</si>
  <si>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</si>
  <si>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</si>
  <si>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</si>
  <si>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</si>
  <si>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</si>
  <si>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</si>
  <si>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</si>
  <si>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</si>
  <si>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</si>
  <si>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</si>
  <si>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</si>
  <si>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</si>
  <si>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</si>
  <si>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</si>
  <si>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</si>
  <si>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</si>
  <si>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</si>
  <si>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</si>
  <si>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</si>
  <si>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</si>
  <si>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</si>
  <si>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</si>
  <si>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</si>
  <si>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</si>
  <si>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</si>
  <si>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</si>
  <si>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</si>
  <si>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</si>
  <si>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</si>
  <si>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</si>
  <si>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</si>
  <si>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</si>
  <si>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</si>
  <si>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</si>
  <si>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</si>
  <si>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</si>
  <si>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</si>
  <si>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</si>
  <si>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</si>
  <si>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</si>
  <si>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</si>
  <si>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</si>
  <si>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</si>
  <si>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</si>
  <si>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</si>
  <si>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</si>
  <si>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</si>
  <si>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</si>
  <si>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</si>
  <si>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</si>
  <si>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</si>
  <si>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</si>
  <si>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</si>
  <si>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</si>
  <si>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</si>
  <si>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</si>
  <si>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</si>
  <si>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</si>
  <si>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</si>
  <si>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</si>
  <si>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</si>
  <si>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</si>
  <si>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</si>
  <si>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</si>
  <si>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</si>
  <si>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</si>
  <si>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</si>
  <si>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</si>
  <si>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</si>
  <si>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</si>
  <si>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</si>
  <si>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</si>
  <si>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</si>
  <si>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</si>
  <si>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</si>
  <si>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</si>
  <si>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</si>
  <si>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</si>
  <si>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</si>
  <si>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</si>
  <si>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</si>
  <si>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</si>
  <si>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</si>
  <si>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</si>
  <si>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</si>
  <si>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</si>
  <si>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</si>
  <si>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</si>
  <si>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</si>
  <si>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</si>
  <si>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</si>
  <si>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</si>
  <si>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</si>
  <si>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</si>
  <si>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</si>
  <si>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</si>
  <si>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</si>
  <si>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</si>
  <si>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</si>
  <si>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</si>
  <si>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</si>
  <si>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</si>
  <si>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</si>
  <si>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</si>
  <si>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</si>
  <si>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</si>
  <si>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</si>
  <si>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</si>
  <si>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</si>
  <si>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</si>
  <si>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</si>
  <si>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</si>
  <si>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</si>
  <si>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</si>
  <si>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</si>
  <si>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</si>
  <si>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</si>
  <si>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</si>
  <si>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</si>
  <si>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</si>
  <si>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</si>
  <si>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</si>
  <si>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</si>
  <si>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</si>
  <si>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</si>
  <si>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</si>
  <si>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</si>
  <si>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</si>
  <si>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</si>
  <si>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</si>
  <si>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</si>
  <si>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</si>
  <si>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</si>
  <si>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</si>
  <si>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</si>
  <si>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</si>
  <si>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</si>
  <si>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</si>
  <si>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</si>
  <si>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</si>
  <si>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</si>
  <si>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</si>
  <si>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</si>
  <si>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</si>
  <si>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</si>
  <si>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</si>
  <si>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</si>
  <si>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</si>
  <si>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</si>
  <si>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</si>
  <si>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</si>
  <si>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</si>
  <si>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</si>
  <si>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</si>
  <si>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</si>
  <si>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</si>
  <si>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</si>
  <si>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</si>
  <si>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</si>
  <si>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</si>
  <si>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</si>
  <si>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</si>
  <si>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</si>
  <si>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</si>
  <si>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</si>
  <si>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</si>
  <si>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</si>
  <si>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</si>
  <si>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</si>
  <si>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</si>
  <si>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</si>
  <si>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</si>
  <si>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</si>
  <si>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</si>
  <si>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</si>
  <si>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</si>
  <si>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</si>
  <si>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</si>
  <si>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</si>
  <si>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</si>
  <si>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</si>
  <si>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</si>
  <si>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</si>
  <si>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</si>
  <si>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</si>
  <si>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</si>
  <si>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</si>
  <si>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</si>
  <si>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</si>
  <si>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</si>
  <si>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</si>
  <si>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</si>
  <si>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</si>
  <si>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</si>
  <si>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</si>
  <si>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</si>
  <si>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</si>
  <si>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</si>
  <si>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</si>
  <si>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</si>
  <si>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</si>
  <si>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</si>
  <si>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</si>
  <si>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</si>
  <si>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</si>
  <si>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</si>
  <si>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</si>
  <si>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</si>
  <si>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</si>
  <si>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</si>
  <si>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</si>
  <si>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</si>
  <si>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</si>
  <si>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</si>
  <si>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</si>
  <si>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</si>
  <si>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</si>
  <si>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</si>
  <si>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</si>
  <si>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</si>
  <si>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</si>
  <si>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</si>
  <si>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</si>
  <si>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</si>
  <si>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</si>
  <si>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</si>
  <si>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</si>
  <si>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</si>
  <si>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</si>
  <si>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</si>
  <si>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</si>
  <si>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</si>
  <si>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</si>
  <si>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</si>
  <si>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</si>
  <si>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</si>
  <si>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</si>
  <si>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</si>
  <si>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</si>
  <si>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</si>
  <si>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</si>
  <si>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</si>
  <si>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</si>
  <si>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</si>
  <si>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</si>
  <si>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</si>
  <si>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</si>
  <si>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</si>
  <si>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</si>
  <si>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</si>
  <si>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</si>
  <si>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</si>
  <si>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</si>
  <si>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</si>
  <si>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</si>
  <si>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</si>
  <si>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</si>
  <si>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</si>
  <si>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</si>
  <si>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</si>
  <si>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</si>
  <si>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</si>
  <si>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</si>
  <si>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</si>
  <si>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</si>
  <si>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</si>
  <si>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</si>
  <si>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</si>
  <si>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</si>
  <si>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</si>
  <si>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</si>
  <si>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</si>
  <si>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</si>
  <si>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</si>
  <si>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</si>
  <si>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</si>
  <si>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</si>
  <si>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</si>
  <si>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</si>
  <si>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</si>
  <si>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</si>
  <si>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</si>
  <si>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</si>
  <si>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</si>
  <si>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</si>
  <si>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</si>
  <si>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</si>
  <si>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</si>
  <si>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</si>
  <si>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</si>
  <si>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</si>
  <si>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</si>
  <si>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</si>
  <si>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</si>
  <si>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</si>
  <si>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</si>
  <si>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</si>
  <si>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</si>
  <si>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</si>
  <si>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</si>
  <si>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</si>
  <si>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</si>
  <si>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</si>
  <si>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</si>
  <si>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</si>
  <si>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</si>
  <si>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</si>
  <si>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</si>
  <si>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</si>
  <si>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</si>
  <si>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</si>
  <si>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</si>
  <si>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</si>
  <si>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</si>
  <si>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</si>
  <si>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</si>
  <si>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</si>
  <si>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</si>
  <si>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</si>
  <si>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</si>
  <si>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</si>
  <si>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</si>
  <si>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</si>
  <si>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</si>
  <si>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</si>
  <si>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</si>
  <si>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</si>
  <si>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</si>
  <si>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</si>
  <si>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</si>
  <si>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</si>
  <si>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</si>
  <si>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</si>
  <si>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</si>
  <si>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</si>
  <si>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</si>
  <si>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</si>
  <si>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</si>
  <si>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</si>
  <si>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</si>
  <si>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</si>
  <si>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</si>
  <si>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</si>
  <si>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</si>
  <si>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</si>
  <si>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</si>
  <si>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</si>
  <si>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</si>
  <si>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</si>
  <si>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</si>
  <si>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</si>
  <si>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</si>
  <si>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</si>
  <si>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</si>
  <si>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</si>
  <si>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</si>
  <si>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</si>
  <si>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</si>
  <si>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</si>
  <si>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</si>
  <si>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</si>
  <si>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</si>
  <si>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</si>
  <si>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</si>
  <si>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</si>
  <si>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</si>
  <si>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</si>
  <si>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</si>
  <si>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</si>
  <si>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</si>
  <si>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</si>
  <si>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</si>
  <si>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</si>
  <si>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</si>
  <si>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</si>
  <si>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</si>
  <si>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</si>
  <si>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</si>
  <si>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</si>
  <si>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</si>
  <si>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</si>
  <si>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</si>
  <si>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</si>
  <si>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</si>
  <si>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</si>
  <si>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</si>
  <si>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</si>
  <si>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</si>
  <si>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</si>
  <si>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</si>
  <si>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</si>
  <si>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</si>
  <si>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</si>
  <si>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</si>
  <si>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</si>
  <si>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</si>
  <si>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</si>
  <si>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</si>
  <si>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</si>
  <si>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</si>
  <si>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</si>
  <si>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</si>
  <si>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</si>
  <si>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</si>
  <si>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</si>
  <si>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</si>
  <si>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</si>
  <si>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</si>
  <si>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</si>
  <si>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</si>
  <si>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</si>
  <si>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</si>
  <si>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</si>
  <si>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</si>
  <si>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</si>
  <si>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</si>
  <si>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</si>
  <si>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</si>
  <si>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</si>
  <si>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</si>
  <si>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</si>
  <si>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</si>
  <si>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</si>
  <si>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</si>
  <si>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</si>
  <si>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</si>
  <si>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</si>
  <si>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</si>
  <si>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</si>
  <si>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</si>
  <si>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</si>
  <si>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</si>
  <si>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</si>
  <si>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</si>
  <si>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</si>
  <si>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</si>
  <si>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</si>
  <si>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</si>
  <si>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</si>
  <si>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</si>
  <si>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</si>
  <si>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</si>
  <si>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</si>
  <si>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</si>
  <si>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</si>
  <si>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</si>
  <si>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</si>
  <si>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</si>
  <si>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</si>
  <si>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</si>
  <si>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</si>
  <si>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</si>
  <si>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</si>
  <si>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</si>
  <si>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</si>
  <si>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</si>
  <si>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</si>
  <si>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</si>
  <si>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</si>
  <si>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</si>
  <si>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</si>
  <si>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</si>
  <si>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</si>
  <si>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</si>
  <si>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</si>
  <si>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</si>
  <si>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</si>
  <si>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</si>
  <si>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</si>
  <si>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</si>
  <si>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</si>
  <si>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</si>
  <si>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</si>
  <si>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</si>
  <si>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</si>
  <si>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</si>
  <si>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</si>
  <si>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</si>
  <si>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</si>
  <si>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</si>
  <si>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</si>
  <si>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</si>
  <si>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</si>
  <si>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</si>
  <si>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</si>
  <si>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</si>
  <si>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</si>
  <si>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</si>
  <si>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</si>
  <si>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</si>
  <si>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</si>
  <si>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</si>
  <si>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</si>
  <si>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</si>
  <si>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</si>
  <si>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</si>
  <si>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</si>
  <si>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</si>
  <si>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</si>
  <si>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</si>
  <si>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</si>
  <si>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</si>
  <si>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</si>
  <si>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</si>
  <si>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</si>
  <si>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</si>
  <si>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</si>
  <si>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</si>
  <si>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</si>
  <si>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</si>
  <si>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</si>
  <si>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</si>
  <si>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</si>
  <si>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</si>
  <si>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</si>
  <si>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</si>
  <si>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</si>
  <si>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</si>
  <si>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</si>
  <si>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</si>
  <si>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</si>
  <si>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</si>
  <si>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</si>
  <si>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</si>
  <si>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</si>
  <si>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</si>
  <si>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</si>
  <si>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</si>
  <si>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</si>
  <si>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</si>
  <si>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</si>
  <si>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</si>
  <si>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</si>
  <si>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</si>
  <si>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</si>
  <si>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</si>
  <si>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</si>
  <si>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</si>
  <si>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</si>
  <si>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</si>
  <si>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</si>
  <si>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</si>
  <si>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</si>
  <si>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</si>
  <si>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</si>
  <si>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</si>
  <si>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</si>
  <si>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</si>
  <si>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</si>
  <si>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</si>
  <si>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</si>
  <si>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</si>
  <si>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</si>
  <si>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</si>
  <si>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</si>
  <si>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</si>
  <si>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</si>
  <si>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</si>
  <si>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</si>
  <si>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</si>
  <si>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</si>
  <si>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</si>
  <si>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</si>
  <si>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</si>
  <si>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</si>
  <si>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</si>
  <si>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</si>
  <si>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</si>
  <si>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</si>
  <si>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</si>
  <si>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</si>
  <si>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</si>
  <si>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</si>
  <si>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</si>
  <si>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</si>
  <si>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</si>
  <si>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</si>
  <si>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</si>
  <si>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</si>
  <si>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</si>
  <si>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</si>
  <si>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</si>
  <si>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</si>
  <si>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</si>
  <si>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</si>
  <si>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</si>
  <si>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</si>
  <si>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</si>
  <si>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</si>
  <si>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</si>
  <si>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</si>
  <si>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</si>
  <si>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</si>
  <si>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</si>
  <si>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</si>
  <si>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</si>
  <si>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</si>
  <si>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</si>
  <si>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</si>
  <si>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</si>
  <si>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</si>
  <si>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</si>
  <si>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</si>
  <si>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</si>
  <si>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</si>
  <si>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</si>
  <si>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</si>
  <si>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</si>
  <si>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</si>
  <si>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</si>
  <si>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</si>
  <si>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</si>
  <si>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</si>
  <si>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</si>
  <si>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</si>
  <si>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</si>
  <si>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</si>
  <si>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</si>
  <si>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</si>
  <si>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</si>
  <si>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</si>
  <si>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</si>
  <si>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</si>
  <si>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</si>
  <si>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</si>
  <si>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</si>
  <si>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</si>
  <si>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</si>
  <si>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</si>
  <si>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</si>
  <si>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</si>
  <si>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</si>
  <si>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</si>
  <si>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</si>
  <si>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</si>
  <si>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</si>
  <si>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</si>
  <si>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</si>
  <si>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</si>
  <si>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</si>
  <si>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</si>
  <si>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</si>
  <si>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</si>
  <si>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</si>
  <si>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</si>
  <si>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</si>
  <si>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</si>
  <si>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</si>
  <si>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</si>
  <si>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</si>
  <si>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</si>
  <si>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</si>
  <si>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</si>
  <si>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</si>
  <si>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</si>
  <si>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</si>
  <si>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</si>
  <si>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</si>
  <si>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</si>
  <si>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</si>
  <si>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</si>
  <si>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</si>
  <si>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</si>
  <si>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</si>
  <si>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</si>
  <si>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</si>
  <si>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</si>
  <si>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</si>
  <si>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</si>
  <si>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</si>
  <si>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</si>
  <si>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</si>
  <si>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</si>
  <si>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</si>
  <si>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</si>
  <si>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</si>
  <si>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</si>
  <si>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</si>
  <si>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</si>
  <si>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</si>
  <si>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</si>
  <si>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</si>
  <si>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</si>
  <si>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</si>
  <si>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</si>
  <si>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</si>
  <si>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</si>
  <si>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</si>
  <si>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</si>
  <si>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</si>
  <si>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</si>
  <si>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</si>
  <si>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</si>
  <si>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</si>
  <si>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</si>
  <si>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</si>
  <si>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</si>
  <si>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</si>
  <si>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</si>
  <si>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</si>
  <si>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</si>
  <si>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</si>
  <si>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</si>
  <si>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</si>
  <si>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</si>
  <si>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</si>
  <si>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</si>
  <si>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</si>
  <si>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</si>
  <si>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</si>
  <si>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</si>
  <si>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</si>
  <si>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</si>
  <si>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</si>
  <si>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</si>
  <si>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</si>
  <si>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</si>
  <si>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</si>
  <si>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</si>
  <si>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</si>
  <si>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</si>
  <si>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</si>
  <si>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</si>
  <si>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</si>
  <si>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</si>
  <si>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</si>
  <si>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</si>
  <si>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</si>
  <si>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</si>
  <si>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</si>
  <si>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</si>
  <si>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</si>
  <si>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</si>
  <si>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</si>
  <si>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</si>
  <si>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</si>
  <si>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</si>
  <si>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</si>
  <si>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</si>
  <si>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</si>
  <si>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</si>
  <si>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</si>
  <si>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</si>
  <si>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</si>
  <si>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</si>
  <si>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</si>
  <si>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</si>
  <si>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</si>
  <si>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</si>
  <si>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</si>
  <si>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</si>
  <si>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</si>
  <si>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</si>
  <si>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</si>
  <si>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</si>
  <si>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</si>
  <si>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</si>
  <si>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</si>
  <si>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</si>
  <si>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</si>
  <si>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</si>
  <si>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</si>
  <si>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</si>
  <si>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</si>
  <si>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</si>
  <si>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</si>
  <si>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</si>
  <si>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</si>
  <si>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</si>
  <si>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</si>
  <si>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</si>
  <si>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</si>
  <si>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</si>
  <si>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</si>
  <si>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</si>
  <si>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</si>
  <si>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</si>
  <si>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</si>
  <si>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</si>
  <si>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</si>
  <si>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</si>
  <si>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</si>
  <si>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</si>
  <si>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</si>
  <si>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</si>
  <si>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</si>
  <si>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</si>
  <si>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</si>
  <si>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</si>
  <si>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</si>
  <si>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</si>
  <si>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</si>
  <si>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</si>
  <si>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</si>
  <si>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</si>
  <si>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</si>
  <si>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</si>
  <si>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</si>
  <si>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</si>
  <si>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</si>
  <si>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</si>
  <si>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</si>
  <si>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</si>
  <si>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</si>
  <si>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</si>
  <si>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</si>
  <si>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</si>
  <si>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</si>
  <si>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</si>
  <si>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</si>
  <si>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</si>
  <si>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</si>
  <si>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</si>
  <si>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</si>
  <si>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</si>
  <si>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</si>
  <si>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</si>
  <si>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</si>
  <si>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</si>
  <si>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</si>
  <si>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</si>
  <si>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</si>
  <si>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</si>
  <si>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</si>
  <si>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</si>
  <si>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</si>
  <si>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</si>
  <si>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</si>
  <si>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</si>
  <si>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</si>
  <si>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</si>
  <si>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</si>
  <si>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</si>
  <si>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</si>
  <si>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</si>
  <si>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</si>
  <si>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</si>
  <si>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</si>
  <si>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</si>
  <si>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</si>
  <si>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</si>
  <si>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</si>
  <si>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</si>
  <si>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</si>
  <si>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</si>
  <si>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</si>
  <si>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</si>
  <si>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</si>
  <si>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</si>
  <si>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</si>
  <si>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</si>
  <si>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</si>
  <si>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</si>
  <si>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</si>
  <si>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</si>
  <si>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</si>
  <si>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</si>
  <si>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</si>
  <si>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</si>
  <si>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</si>
  <si>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</si>
  <si>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</si>
  <si>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</si>
  <si>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</si>
  <si>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</si>
  <si>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</si>
  <si>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</si>
  <si>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</si>
  <si>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</si>
  <si>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</si>
  <si>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</si>
  <si>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</si>
  <si>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</si>
  <si>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</si>
  <si>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</si>
  <si>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</si>
  <si>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</si>
  <si>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</si>
  <si>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</si>
  <si>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</si>
  <si>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</si>
  <si>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</si>
  <si>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</si>
  <si>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</si>
  <si>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</si>
  <si>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</si>
  <si>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</si>
  <si>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</si>
  <si>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</si>
  <si>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</si>
  <si>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</si>
  <si>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</si>
  <si>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</si>
  <si>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</si>
  <si>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</si>
  <si>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</si>
  <si>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</si>
  <si>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</si>
  <si>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</si>
  <si>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</si>
  <si>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</si>
  <si>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</si>
  <si>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</si>
  <si>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</si>
  <si>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</si>
  <si>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</si>
  <si>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</si>
  <si>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</si>
  <si>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</si>
  <si>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</si>
  <si>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</si>
  <si>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</si>
  <si>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</si>
  <si>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</si>
  <si>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</si>
  <si>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</si>
  <si>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</si>
  <si>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</si>
  <si>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</si>
  <si>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</si>
  <si>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</si>
  <si>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</si>
  <si>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</si>
  <si>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</si>
  <si>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</si>
  <si>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</si>
  <si>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</si>
  <si>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</si>
  <si>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</si>
  <si>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</si>
  <si>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</si>
  <si>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</si>
  <si>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</si>
  <si>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</si>
  <si>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</si>
  <si>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</si>
  <si>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</si>
  <si>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</si>
  <si>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</si>
  <si>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</si>
  <si>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</si>
  <si>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</si>
  <si>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</si>
  <si>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</si>
  <si>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</si>
  <si>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</si>
  <si>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</si>
  <si>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</si>
  <si>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</si>
  <si>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</si>
  <si>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</si>
  <si>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</si>
  <si>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</si>
  <si>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</si>
  <si>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</si>
  <si>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</si>
  <si>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</si>
  <si>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</si>
  <si>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</si>
  <si>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</si>
  <si>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</si>
  <si>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</si>
  <si>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</si>
  <si>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</si>
  <si>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</si>
  <si>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</si>
  <si>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</si>
  <si>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</si>
  <si>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</si>
  <si>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</si>
  <si>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</si>
  <si>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</si>
  <si>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</si>
  <si>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</si>
  <si>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</si>
  <si>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</si>
  <si>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</si>
  <si>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</si>
  <si>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</si>
  <si>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</si>
  <si>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</si>
  <si>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</si>
  <si>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</si>
  <si>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</si>
  <si>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</si>
  <si>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</si>
  <si>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</si>
  <si>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</si>
  <si>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</si>
  <si>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</si>
  <si>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</si>
  <si>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</si>
  <si>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</si>
  <si>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</si>
  <si>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</si>
  <si>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</si>
  <si>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</si>
  <si>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</si>
  <si>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</si>
  <si>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</si>
  <si>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</si>
  <si>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</si>
  <si>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</si>
  <si>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</si>
  <si>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</si>
  <si>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</si>
  <si>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</si>
  <si>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</si>
  <si>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</si>
  <si>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</si>
  <si>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</si>
  <si>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</si>
  <si>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</si>
  <si>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</si>
  <si>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</si>
  <si>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</si>
  <si>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</si>
  <si>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</si>
  <si>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</si>
  <si>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</si>
  <si>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</si>
  <si>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</si>
  <si>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</si>
  <si>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</si>
  <si>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</si>
  <si>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</si>
  <si>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</si>
  <si>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</si>
  <si>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</si>
  <si>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</si>
  <si>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</si>
  <si>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</si>
  <si>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</si>
  <si>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</si>
  <si>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</si>
  <si>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</si>
  <si>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</si>
  <si>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</si>
  <si>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</si>
  <si>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</si>
  <si>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</si>
  <si>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</si>
  <si>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</si>
  <si>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</si>
  <si>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</si>
  <si>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</si>
  <si>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</si>
  <si>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</si>
  <si>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</si>
  <si>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</si>
  <si>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</si>
  <si>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</si>
  <si>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</si>
  <si>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</si>
  <si>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</si>
  <si>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</si>
  <si>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</si>
  <si>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</si>
  <si>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</si>
  <si>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</si>
  <si>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</si>
  <si>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</si>
  <si>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</si>
  <si>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</si>
  <si>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</si>
  <si>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</si>
  <si>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</si>
  <si>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</si>
  <si>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</si>
  <si>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</si>
  <si>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</si>
  <si>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</si>
  <si>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</si>
  <si>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</si>
  <si>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</si>
  <si>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</si>
  <si>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</si>
  <si>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</si>
  <si>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</si>
  <si>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</si>
  <si>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</si>
  <si>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</si>
  <si>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</si>
  <si>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</si>
  <si>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</si>
  <si>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</si>
  <si>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</si>
  <si>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</si>
  <si>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</si>
  <si>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</si>
  <si>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</si>
  <si>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</si>
  <si>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</si>
  <si>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</si>
  <si>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</si>
  <si>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</si>
  <si>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</si>
  <si>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</si>
  <si>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</si>
  <si>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</si>
  <si>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</si>
  <si>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</si>
  <si>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</si>
  <si>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</si>
  <si>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</si>
  <si>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</si>
  <si>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</si>
  <si>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</si>
  <si>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</si>
  <si>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</si>
  <si>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</si>
  <si>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</si>
  <si>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</si>
  <si>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</si>
  <si>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</si>
  <si>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</si>
  <si>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</si>
  <si>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</si>
  <si>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</si>
  <si>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</si>
  <si>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</si>
  <si>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</si>
  <si>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</si>
  <si>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</si>
  <si>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</si>
  <si>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</si>
  <si>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</si>
  <si>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</si>
  <si>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</si>
  <si>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</si>
  <si>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</si>
  <si>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</si>
  <si>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</si>
  <si>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</si>
  <si>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</si>
  <si>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</si>
  <si>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</si>
  <si>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</si>
  <si>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</si>
  <si>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</si>
  <si>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</si>
  <si>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</si>
  <si>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</si>
  <si>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</si>
  <si>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</si>
  <si>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</si>
  <si>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</si>
  <si>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</si>
  <si>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</si>
  <si>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</si>
  <si>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</si>
  <si>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</si>
  <si>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</si>
  <si>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</si>
  <si>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</si>
  <si>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</si>
  <si>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</si>
  <si>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</si>
  <si>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</si>
  <si>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</si>
  <si>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</si>
  <si>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</si>
  <si>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</si>
  <si>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</si>
  <si>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</si>
  <si>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</si>
  <si>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</si>
  <si>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</si>
  <si>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</si>
  <si>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</si>
  <si>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</si>
  <si>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</si>
  <si>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</si>
  <si>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</si>
  <si>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</si>
  <si>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</si>
  <si>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</si>
  <si>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</si>
  <si>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</si>
  <si>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</si>
  <si>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</si>
  <si>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</si>
  <si>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</si>
  <si>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</si>
  <si>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</si>
  <si>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</si>
  <si>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</si>
  <si>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</si>
  <si>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</si>
  <si>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</si>
  <si>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</si>
  <si>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</si>
  <si>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</si>
  <si>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</si>
  <si>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</si>
  <si>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</si>
  <si>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</si>
  <si>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</si>
  <si>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</si>
  <si>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</si>
  <si>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</si>
  <si>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</si>
  <si>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</si>
  <si>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</si>
  <si>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</si>
  <si>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</si>
  <si>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</si>
  <si>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</si>
  <si>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</si>
  <si>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</si>
  <si>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</si>
  <si>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</si>
  <si>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</si>
  <si>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</si>
  <si>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</si>
  <si>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</si>
  <si>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</si>
  <si>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</si>
  <si>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</si>
  <si>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</si>
  <si>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</si>
  <si>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</si>
  <si>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</si>
  <si>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</si>
  <si>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</si>
  <si>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</si>
  <si>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</si>
  <si>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</si>
  <si>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</si>
  <si>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</si>
  <si>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</si>
  <si>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</si>
  <si>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</si>
  <si>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</si>
  <si>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</si>
  <si>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</si>
  <si>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</si>
  <si>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</si>
  <si>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</si>
  <si>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</si>
  <si>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</si>
  <si>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</si>
  <si>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</si>
  <si>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</si>
  <si>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</si>
  <si>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</si>
  <si>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</si>
  <si>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</si>
  <si>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</si>
  <si>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</si>
  <si>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</si>
  <si>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</si>
  <si>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</si>
  <si>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</si>
  <si>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</si>
  <si>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</si>
  <si>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</si>
  <si>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</si>
  <si>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</si>
  <si>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</si>
  <si>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</si>
  <si>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</si>
  <si>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</si>
  <si>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</si>
  <si>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</si>
  <si>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</si>
  <si>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</si>
  <si>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</si>
  <si>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</si>
  <si>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</si>
  <si>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</si>
  <si>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</si>
  <si>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</si>
  <si>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</si>
  <si>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</si>
  <si>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</si>
  <si>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</si>
  <si>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</si>
  <si>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</si>
  <si>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</si>
  <si>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</si>
  <si>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</si>
  <si>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</si>
  <si>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</si>
  <si>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</si>
  <si>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</si>
  <si>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</si>
  <si>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</si>
  <si>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</si>
  <si>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</si>
  <si>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</si>
  <si>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</si>
  <si>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</si>
  <si>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</si>
  <si>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</si>
  <si>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</si>
  <si>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</si>
  <si>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</si>
  <si>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</si>
  <si>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</si>
  <si>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</si>
  <si>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</si>
  <si>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</si>
  <si>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</si>
  <si>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</si>
  <si>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</si>
  <si>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</si>
  <si>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</si>
  <si>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</si>
  <si>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</si>
  <si>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</si>
  <si>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</si>
  <si>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</si>
  <si>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</si>
  <si>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</si>
  <si>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</si>
  <si>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</si>
  <si>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</si>
  <si>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</si>
  <si>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</si>
  <si>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</si>
  <si>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</si>
  <si>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</si>
  <si>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</si>
  <si>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</si>
  <si>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</si>
  <si>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</si>
  <si>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</si>
  <si>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</si>
  <si>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</si>
  <si>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</si>
  <si>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</si>
  <si>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</si>
  <si>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</si>
  <si>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</si>
  <si>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</si>
  <si>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</si>
  <si>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</si>
  <si>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</si>
  <si>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</si>
  <si>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</si>
  <si>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</si>
  <si>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</si>
  <si>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</si>
  <si>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</si>
  <si>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</si>
  <si>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</si>
  <si>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</si>
  <si>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</si>
  <si>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</si>
  <si>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</si>
  <si>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</si>
  <si>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</si>
  <si>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</si>
  <si>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</si>
  <si>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</si>
  <si>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</si>
  <si>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</si>
  <si>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</si>
  <si>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</si>
  <si>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</si>
  <si>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</si>
  <si>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</si>
  <si>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</si>
  <si>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</si>
  <si>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</si>
  <si>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</si>
  <si>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</si>
  <si>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</si>
  <si>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</si>
  <si>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</si>
  <si>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</si>
  <si>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</si>
  <si>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</si>
  <si>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</si>
  <si>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</si>
  <si>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</si>
  <si>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</si>
  <si>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</si>
  <si>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</si>
  <si>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</si>
  <si>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</si>
  <si>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</si>
  <si>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</si>
  <si>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</si>
  <si>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</si>
  <si>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</si>
  <si>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</si>
  <si>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</si>
  <si>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</si>
  <si>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</si>
  <si>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</si>
  <si>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</si>
  <si>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</si>
  <si>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</si>
  <si>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</si>
  <si>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</si>
  <si>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</si>
  <si>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</si>
  <si>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</si>
  <si>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</si>
  <si>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</si>
  <si>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</si>
  <si>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</si>
  <si>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</si>
  <si>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</si>
  <si>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</si>
  <si>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</si>
  <si>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</si>
  <si>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</si>
  <si>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</si>
  <si>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</si>
  <si>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</si>
  <si>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</si>
  <si>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</si>
  <si>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</si>
  <si>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</si>
  <si>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</si>
  <si>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</si>
  <si>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</si>
  <si>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</si>
  <si>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</si>
  <si>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</si>
  <si>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</si>
  <si>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</si>
  <si>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</si>
  <si>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</si>
  <si>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</si>
  <si>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</si>
  <si>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</si>
  <si>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</si>
  <si>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</si>
  <si>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</si>
  <si>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</si>
  <si>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</si>
  <si>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</si>
  <si>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</si>
  <si>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</si>
  <si>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</si>
  <si>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</si>
  <si>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</si>
  <si>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</si>
  <si>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</si>
  <si>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</si>
  <si>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</si>
  <si>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</si>
  <si>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</si>
  <si>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</si>
  <si>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</si>
  <si>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</si>
  <si>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</si>
  <si>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</si>
  <si>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</si>
  <si>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</si>
  <si>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</si>
  <si>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</si>
  <si>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</si>
  <si>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</si>
  <si>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</si>
  <si>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</si>
  <si>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</si>
  <si>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</si>
  <si>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</si>
  <si>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</si>
  <si>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</si>
  <si>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</si>
  <si>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</si>
  <si>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</si>
  <si>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</si>
  <si>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</si>
  <si>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</si>
  <si>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</si>
  <si>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</si>
  <si>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</si>
  <si>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</si>
  <si>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</si>
  <si>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</si>
  <si>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</si>
  <si>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</si>
  <si>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</si>
  <si>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</si>
  <si>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</si>
  <si>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</si>
  <si>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</si>
  <si>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</si>
  <si>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</si>
  <si>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</si>
  <si>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</si>
  <si>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</si>
  <si>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</si>
  <si>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</si>
  <si>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</si>
  <si>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</si>
  <si>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</si>
  <si>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</si>
  <si>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</si>
  <si>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</si>
  <si>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</si>
  <si>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</si>
  <si>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</si>
  <si>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</si>
  <si>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</si>
  <si>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</si>
  <si>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</si>
  <si>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</si>
  <si>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</si>
  <si>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</si>
  <si>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</si>
  <si>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</si>
  <si>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</si>
  <si>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</si>
  <si>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</si>
  <si>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</si>
  <si>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</si>
  <si>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</si>
  <si>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</si>
  <si>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</si>
  <si>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</si>
  <si>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</si>
  <si>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</si>
  <si>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</si>
  <si>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</si>
  <si>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</si>
  <si>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</si>
  <si>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</si>
  <si>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</si>
  <si>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</si>
  <si>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</si>
  <si>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</si>
  <si>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</si>
  <si>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</si>
  <si>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</si>
  <si>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</si>
  <si>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</si>
  <si>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</si>
  <si>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</si>
  <si>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</si>
  <si>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</si>
  <si>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</si>
  <si>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</si>
  <si>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</si>
  <si>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</si>
  <si>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</si>
  <si>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</si>
  <si>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</si>
  <si>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</si>
  <si>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</si>
  <si>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</si>
  <si>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</si>
  <si>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</si>
  <si>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</si>
  <si>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</si>
  <si>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</si>
  <si>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</si>
  <si>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</si>
  <si>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</si>
  <si>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</si>
  <si>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</si>
  <si>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</si>
  <si>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</si>
  <si>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</si>
  <si>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</si>
  <si>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</si>
  <si>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</si>
  <si>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</si>
  <si>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</si>
  <si>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</si>
  <si>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</si>
  <si>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</si>
  <si>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</si>
  <si>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</si>
  <si>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</si>
  <si>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</si>
  <si>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</si>
  <si>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</si>
  <si>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</si>
  <si>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</si>
  <si>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</si>
  <si>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</si>
  <si>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</si>
  <si>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</si>
  <si>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</si>
  <si>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</si>
  <si>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</si>
  <si>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</si>
  <si>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</si>
  <si>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</si>
  <si>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</si>
  <si>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</si>
  <si>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</si>
  <si>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</si>
  <si>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</si>
  <si>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</si>
  <si>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</si>
  <si>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</si>
  <si>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</si>
  <si>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</si>
  <si>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</si>
  <si>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</si>
  <si>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</si>
  <si>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</si>
  <si>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</si>
  <si>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</si>
  <si>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</si>
  <si>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</si>
  <si>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</si>
  <si>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</si>
  <si>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</si>
  <si>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</si>
  <si>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</si>
  <si>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</si>
  <si>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</si>
  <si>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</si>
  <si>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</si>
  <si>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</si>
  <si>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</si>
  <si>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</si>
  <si>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</si>
  <si>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</si>
  <si>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</si>
  <si>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</si>
  <si>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</si>
  <si>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</si>
  <si>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</si>
  <si>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</si>
  <si>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</si>
  <si>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</si>
  <si>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</si>
  <si>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</si>
  <si>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</si>
  <si>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</si>
  <si>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</si>
  <si>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</si>
  <si>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</si>
  <si>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</si>
  <si>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</si>
  <si>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</si>
  <si>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</si>
  <si>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</si>
  <si>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</si>
  <si>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</si>
  <si>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</si>
  <si>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</si>
  <si>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</si>
  <si>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</si>
  <si>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</si>
  <si>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</si>
  <si>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</si>
  <si>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</si>
  <si>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</si>
  <si>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</si>
  <si>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</si>
  <si>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</si>
  <si>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</si>
  <si>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</si>
  <si>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</si>
  <si>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</si>
  <si>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</si>
  <si>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</si>
  <si>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</si>
  <si>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</si>
  <si>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</si>
  <si>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</si>
  <si>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</si>
  <si>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</si>
  <si>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</si>
  <si>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</si>
  <si>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</si>
  <si>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</si>
  <si>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</si>
  <si>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</si>
  <si>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</si>
  <si>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</si>
  <si>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</si>
  <si>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</si>
  <si>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</si>
  <si>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</si>
  <si>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</si>
  <si>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</si>
  <si>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</si>
  <si>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</si>
  <si>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</si>
  <si>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</si>
  <si>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</si>
  <si>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</si>
  <si>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</si>
  <si>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</si>
  <si>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</si>
  <si>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</si>
  <si>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</si>
  <si>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</si>
  <si>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</si>
  <si>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</si>
  <si>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</si>
  <si>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</si>
  <si>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</si>
  <si>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</si>
  <si>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</si>
  <si>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</si>
  <si>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</si>
  <si>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</si>
  <si>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</si>
  <si>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</si>
  <si>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</si>
  <si>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</si>
  <si>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</si>
  <si>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</si>
  <si>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</si>
  <si>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</si>
  <si>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</si>
  <si>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</si>
  <si>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</si>
  <si>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</si>
  <si>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</si>
  <si>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</si>
  <si>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</si>
  <si>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</si>
  <si>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</si>
  <si>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</si>
  <si>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</si>
  <si>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</si>
  <si>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</si>
  <si>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</si>
  <si>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</si>
  <si>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</si>
  <si>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</si>
  <si>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</si>
  <si>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</si>
  <si>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</si>
  <si>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</si>
  <si>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</si>
  <si>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</si>
  <si>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</si>
  <si>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</si>
  <si>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</si>
  <si>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</si>
  <si>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</si>
  <si>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</si>
  <si>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</si>
  <si>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</si>
  <si>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</si>
  <si>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</si>
  <si>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</si>
  <si>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</si>
  <si>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</si>
  <si>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</si>
  <si>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</si>
  <si>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</si>
  <si>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</si>
  <si>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</si>
  <si>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</si>
  <si>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</si>
  <si>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</si>
  <si>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</si>
  <si>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</si>
  <si>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</si>
  <si>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</si>
  <si>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</si>
  <si>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</si>
  <si>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</si>
  <si>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</si>
  <si>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</si>
  <si>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</si>
  <si>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</si>
  <si>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</si>
  <si>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</si>
  <si>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</si>
  <si>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</si>
  <si>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</si>
  <si>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</si>
  <si>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</si>
  <si>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</si>
  <si>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</si>
  <si>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</si>
  <si>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</si>
  <si>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</si>
  <si>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</si>
  <si>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</si>
  <si>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</si>
  <si>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</si>
  <si>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</si>
  <si>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</si>
  <si>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</si>
  <si>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</si>
  <si>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</si>
  <si>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</si>
  <si>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</si>
  <si>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</si>
  <si>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</si>
  <si>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</si>
  <si>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</si>
  <si>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</si>
  <si>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</si>
  <si>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</si>
  <si>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</si>
  <si>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</si>
  <si>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</si>
  <si>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</si>
  <si>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</si>
  <si>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</si>
  <si>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</si>
  <si>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</si>
  <si>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</si>
  <si>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</si>
  <si>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</si>
  <si>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</si>
  <si>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</si>
  <si>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</si>
  <si>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</si>
  <si>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</si>
  <si>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</si>
  <si>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</si>
  <si>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</si>
  <si>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</si>
  <si>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</si>
  <si>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</si>
  <si>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</si>
  <si>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</si>
  <si>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</si>
  <si>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</si>
  <si>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</si>
  <si>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</si>
  <si>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</si>
  <si>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</si>
  <si>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</si>
  <si>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</si>
  <si>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</si>
  <si>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</si>
  <si>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</si>
  <si>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</si>
  <si>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</si>
  <si>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</si>
  <si>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</si>
  <si>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</si>
  <si>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</si>
  <si>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</si>
  <si>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</si>
  <si>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</si>
  <si>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</si>
  <si>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</si>
  <si>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</si>
  <si>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</si>
  <si>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</si>
  <si>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</si>
  <si>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</si>
  <si>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</si>
  <si>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</si>
  <si>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</si>
  <si>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</si>
  <si>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</si>
  <si>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</si>
  <si>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</si>
  <si>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</si>
  <si>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</si>
  <si>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</si>
  <si>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</si>
  <si>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</si>
  <si>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</si>
  <si>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</si>
  <si>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</si>
  <si>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</si>
  <si>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</si>
  <si>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</si>
  <si>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</si>
  <si>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</si>
  <si>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</si>
  <si>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</si>
  <si>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</si>
  <si>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</si>
  <si>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</si>
  <si>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</si>
  <si>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</si>
  <si>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</si>
  <si>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</si>
  <si>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</si>
  <si>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</si>
  <si>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</si>
  <si>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</si>
  <si>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</si>
  <si>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</si>
  <si>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</si>
  <si>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</si>
  <si>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</si>
  <si>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</si>
  <si>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</si>
  <si>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</si>
  <si>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</si>
  <si>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</si>
  <si>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</si>
  <si>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</si>
  <si>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</si>
  <si>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</si>
  <si>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</si>
  <si>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</si>
  <si>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</si>
  <si>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</si>
  <si>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</si>
  <si>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</si>
  <si>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</si>
  <si>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</si>
  <si>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</si>
  <si>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</si>
  <si>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</si>
  <si>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</si>
  <si>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</si>
  <si>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</si>
  <si>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</si>
  <si>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</si>
  <si>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</si>
  <si>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</si>
  <si>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</si>
  <si>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</si>
  <si>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</si>
  <si>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</si>
  <si>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</si>
  <si>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</si>
  <si>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</si>
  <si>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</si>
  <si>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</si>
  <si>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</si>
  <si>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</si>
  <si>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</si>
  <si>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</si>
  <si>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</si>
  <si>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</si>
  <si>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</si>
  <si>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</si>
  <si>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</si>
  <si>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</si>
  <si>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</si>
  <si>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</si>
  <si>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</si>
  <si>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</si>
  <si>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</si>
  <si>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</si>
  <si>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</si>
  <si>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</si>
  <si>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</si>
  <si>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</si>
  <si>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</si>
  <si>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</si>
  <si>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</si>
  <si>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</si>
  <si>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</si>
  <si>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</si>
  <si>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</si>
  <si>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</si>
  <si>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</si>
  <si>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</si>
  <si>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</si>
  <si>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</si>
  <si>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</si>
  <si>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</si>
  <si>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</si>
  <si>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</si>
  <si>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</si>
  <si>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</si>
  <si>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</si>
  <si>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</si>
  <si>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</si>
  <si>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</si>
  <si>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</si>
  <si>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</si>
  <si>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</si>
  <si>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</si>
  <si>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</si>
  <si>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</si>
  <si>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</si>
  <si>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</si>
  <si>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</si>
  <si>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</si>
  <si>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</si>
  <si>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</si>
  <si>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</si>
  <si>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</si>
  <si>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</si>
  <si>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</si>
  <si>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</si>
  <si>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</si>
  <si>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</si>
  <si>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</si>
  <si>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</si>
  <si>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</si>
  <si>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</si>
  <si>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</si>
  <si>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</si>
  <si>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</si>
  <si>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</si>
  <si>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</si>
  <si>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</si>
  <si>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</si>
  <si>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</si>
  <si>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</si>
  <si>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</si>
  <si>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</si>
  <si>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</si>
  <si>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</si>
  <si>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</si>
  <si>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</si>
  <si>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</si>
  <si>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</si>
  <si>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</si>
  <si>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</si>
  <si>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</si>
  <si>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</si>
  <si>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</si>
  <si>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</si>
  <si>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</si>
  <si>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</si>
  <si>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</si>
  <si>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</si>
  <si>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</si>
  <si>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</si>
  <si>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</si>
  <si>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</si>
  <si>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</si>
  <si>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</si>
  <si>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</si>
  <si>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</si>
  <si>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</si>
  <si>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</si>
  <si>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</si>
  <si>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</si>
  <si>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</si>
  <si>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</si>
  <si>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</si>
  <si>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</si>
  <si>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</si>
  <si>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</si>
  <si>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</si>
  <si>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</si>
  <si>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</si>
  <si>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</si>
  <si>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</si>
  <si>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</si>
  <si>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</si>
  <si>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</si>
  <si>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</si>
  <si>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</si>
  <si>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</si>
  <si>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</si>
  <si>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</si>
  <si>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</si>
  <si>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</si>
  <si>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</si>
  <si>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</si>
  <si>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</si>
  <si>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</si>
  <si>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</si>
  <si>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</si>
  <si>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</si>
  <si>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</si>
  <si>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</si>
  <si>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</si>
  <si>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</si>
  <si>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</si>
  <si>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</si>
  <si>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</si>
  <si>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</si>
  <si>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</si>
  <si>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</si>
  <si>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</si>
  <si>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</si>
  <si>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</si>
  <si>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</si>
  <si>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</si>
  <si>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</si>
  <si>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</si>
  <si>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</si>
  <si>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</si>
  <si>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</si>
  <si>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</si>
  <si>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</si>
  <si>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</si>
  <si>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</si>
  <si>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</si>
  <si>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</si>
  <si>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</si>
  <si>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</si>
  <si>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</si>
  <si>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</si>
  <si>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</si>
  <si>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</si>
  <si>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</si>
  <si>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</si>
  <si>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</si>
  <si>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</si>
  <si>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</si>
  <si>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</si>
  <si>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</si>
  <si>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</si>
  <si>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</si>
  <si>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</si>
  <si>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</si>
  <si>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</si>
  <si>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</si>
  <si>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</si>
  <si>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</si>
  <si>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</si>
  <si>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</si>
  <si>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</si>
  <si>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</si>
  <si>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</si>
  <si>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</si>
  <si>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</si>
  <si>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</si>
  <si>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</si>
  <si>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</si>
  <si>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</si>
  <si>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</si>
  <si>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</si>
  <si>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</si>
  <si>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</si>
  <si>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</si>
  <si>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</si>
  <si>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</si>
  <si>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</si>
  <si>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</si>
  <si>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</si>
  <si>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</si>
  <si>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</si>
  <si>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</si>
  <si>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</si>
  <si>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</si>
  <si>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</si>
  <si>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</si>
  <si>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</si>
  <si>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</si>
  <si>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</si>
  <si>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</si>
  <si>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</si>
  <si>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</si>
  <si>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</si>
  <si>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</si>
  <si>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</si>
  <si>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</si>
  <si>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</si>
  <si>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</si>
  <si>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</si>
  <si>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</si>
  <si>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</si>
  <si>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</si>
  <si>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</si>
  <si>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</si>
  <si>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</si>
  <si>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</si>
  <si>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</si>
  <si>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</si>
  <si>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</si>
  <si>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</si>
  <si>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</si>
  <si>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</si>
  <si>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</si>
  <si>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</si>
  <si>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</si>
  <si>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</si>
  <si>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</si>
  <si>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</si>
  <si>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</si>
  <si>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</si>
  <si>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</si>
  <si>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</si>
  <si>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</si>
  <si>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</si>
  <si>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</si>
  <si>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</si>
  <si>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</si>
  <si>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</si>
  <si>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</si>
  <si>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</si>
  <si>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</si>
  <si>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</si>
  <si>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</si>
  <si>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</si>
  <si>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</si>
  <si>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</si>
  <si>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</si>
  <si>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</si>
  <si>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</si>
  <si>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</si>
  <si>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</si>
  <si>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</si>
  <si>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</si>
  <si>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</si>
  <si>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</si>
  <si>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</si>
  <si>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</si>
  <si>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</si>
  <si>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</si>
  <si>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</si>
  <si>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</si>
  <si>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</si>
  <si>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</si>
  <si>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</si>
  <si>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</si>
  <si>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</si>
  <si>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</si>
  <si>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</si>
  <si>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</si>
  <si>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</si>
  <si>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</si>
  <si>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</si>
  <si>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</si>
  <si>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</si>
  <si>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</si>
  <si>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</si>
  <si>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</si>
  <si>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</si>
  <si>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</si>
  <si>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</si>
  <si>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</si>
  <si>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</si>
  <si>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</si>
  <si>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</si>
  <si>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</si>
  <si>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</si>
  <si>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</si>
  <si>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</si>
  <si>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</si>
  <si>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</si>
  <si>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</si>
  <si>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</si>
  <si>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</si>
  <si>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</si>
  <si>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</si>
  <si>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</si>
  <si>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</si>
  <si>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</si>
  <si>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</si>
  <si>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</si>
  <si>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</si>
  <si>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</si>
  <si>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</si>
  <si>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</si>
  <si>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</si>
  <si>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</si>
  <si>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</si>
  <si>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</si>
  <si>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</si>
  <si>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</si>
  <si>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</si>
  <si>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</si>
  <si>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</si>
  <si>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</si>
  <si>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</si>
  <si>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</si>
  <si>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</si>
  <si>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</si>
  <si>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</si>
  <si>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</si>
  <si>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</si>
  <si>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</si>
  <si>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</si>
  <si>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</si>
  <si>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</si>
  <si>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</si>
  <si>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</si>
  <si>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</si>
  <si>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</si>
  <si>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</si>
  <si>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</si>
  <si>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</si>
  <si>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</si>
  <si>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</si>
  <si>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</si>
  <si>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</si>
  <si>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</si>
  <si>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</si>
  <si>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</si>
  <si>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</si>
  <si>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</si>
  <si>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</si>
  <si>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</si>
  <si>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</si>
  <si>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</si>
  <si>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</si>
  <si>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</si>
  <si>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</si>
  <si>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</si>
  <si>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</si>
  <si>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</si>
  <si>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</si>
  <si>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</si>
  <si>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</si>
  <si>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</si>
  <si>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</si>
  <si>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</si>
  <si>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</si>
  <si>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</si>
  <si>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</si>
  <si>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</si>
  <si>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</si>
  <si>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</si>
  <si>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</si>
  <si>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</si>
  <si>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</si>
  <si>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</si>
  <si>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</si>
  <si>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</si>
  <si>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</si>
  <si>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</si>
  <si>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</si>
  <si>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</si>
  <si>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</si>
  <si>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</si>
  <si>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</si>
  <si>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</si>
  <si>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</si>
  <si>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</si>
  <si>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</si>
  <si>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</si>
  <si>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</si>
  <si>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</si>
  <si>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</si>
  <si>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</si>
  <si>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</si>
  <si>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</si>
  <si>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</si>
  <si>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</si>
  <si>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</si>
  <si>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</si>
  <si>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</si>
  <si>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</si>
  <si>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</si>
  <si>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</si>
  <si>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</si>
  <si>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</si>
  <si>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</si>
  <si>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</si>
  <si>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</si>
  <si>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</si>
  <si>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</si>
  <si>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</si>
  <si>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</si>
  <si>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</si>
  <si>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</si>
  <si>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</si>
  <si>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</si>
  <si>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</si>
  <si>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</si>
  <si>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</si>
  <si>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</si>
  <si>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</si>
  <si>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</si>
  <si>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</si>
  <si>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</si>
  <si>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</si>
  <si>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</si>
  <si>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</si>
  <si>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</si>
  <si>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</si>
  <si>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</si>
  <si>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</si>
  <si>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</si>
  <si>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</si>
  <si>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</si>
  <si>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</si>
  <si>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</si>
  <si>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</si>
  <si>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</si>
  <si>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</si>
  <si>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</si>
  <si>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</si>
  <si>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</si>
  <si>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</si>
  <si>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</si>
  <si>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</si>
  <si>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</si>
  <si>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</si>
  <si>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</si>
  <si>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</si>
  <si>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</si>
  <si>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</si>
  <si>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</si>
  <si>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</si>
  <si>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</si>
  <si>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</si>
  <si>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</si>
  <si>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</si>
  <si>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</si>
  <si>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</si>
  <si>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</si>
  <si>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</si>
  <si>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</si>
  <si>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</si>
  <si>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</si>
  <si>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</si>
  <si>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</si>
  <si>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</si>
  <si>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</si>
  <si>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</si>
  <si>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</si>
  <si>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</si>
  <si>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</si>
  <si>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</si>
  <si>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</si>
  <si>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</si>
  <si>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</si>
  <si>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</si>
  <si>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</si>
  <si>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</si>
  <si>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</si>
  <si>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</si>
  <si>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</si>
  <si>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</si>
  <si>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</si>
  <si>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</si>
  <si>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</si>
  <si>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</si>
  <si>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</si>
  <si>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</si>
  <si>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</si>
  <si>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</si>
  <si>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</si>
  <si>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</si>
  <si>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</si>
  <si>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</si>
  <si>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</si>
  <si>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</si>
  <si>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</si>
  <si>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</si>
  <si>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</si>
  <si>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</si>
  <si>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</si>
  <si>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</si>
  <si>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</si>
  <si>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</si>
  <si>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</si>
  <si>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</si>
  <si>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</si>
  <si>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</si>
  <si>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</si>
  <si>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</si>
  <si>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</si>
  <si>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</si>
  <si>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</si>
  <si>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</si>
  <si>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</si>
  <si>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</si>
  <si>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</si>
  <si>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</si>
  <si>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</si>
  <si>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</si>
  <si>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</si>
  <si>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</si>
  <si>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</si>
  <si>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</si>
  <si>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</si>
  <si>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</si>
  <si>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</si>
  <si>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</si>
  <si>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</si>
  <si>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</si>
  <si>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</si>
  <si>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</si>
  <si>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</si>
  <si>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</si>
  <si>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</si>
  <si>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</si>
  <si>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</si>
  <si>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</si>
  <si>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</si>
  <si>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</si>
  <si>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</si>
  <si>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</si>
  <si>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</si>
  <si>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</si>
  <si>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</si>
  <si>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</si>
  <si>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</si>
  <si>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</si>
  <si>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</si>
  <si>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</si>
  <si>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</si>
  <si>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</si>
  <si>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</si>
  <si>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</si>
  <si>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</si>
  <si>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</si>
  <si>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</si>
  <si>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</si>
  <si>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</si>
  <si>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</si>
  <si>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</si>
  <si>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</si>
  <si>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</si>
  <si>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</si>
  <si>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</si>
  <si>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</si>
  <si>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</si>
  <si>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</si>
  <si>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</si>
  <si>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</si>
  <si>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</si>
  <si>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</si>
  <si>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</si>
  <si>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</si>
  <si>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</si>
  <si>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</si>
  <si>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</si>
  <si>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</si>
  <si>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</si>
  <si>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</si>
  <si>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</si>
  <si>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</si>
  <si>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</si>
  <si>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</si>
  <si>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</si>
  <si>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</si>
  <si>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</si>
  <si>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</si>
  <si>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</si>
  <si>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</si>
  <si>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</si>
  <si>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</si>
  <si>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</si>
  <si>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</si>
  <si>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</si>
  <si>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</si>
  <si>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</si>
  <si>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</si>
  <si>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</si>
  <si>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</si>
  <si>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</si>
  <si>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</si>
  <si>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</si>
  <si>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</si>
  <si>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</si>
  <si>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</si>
  <si>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</si>
  <si>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</si>
  <si>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</si>
  <si>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</si>
  <si>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</si>
  <si>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</si>
  <si>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</si>
  <si>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</si>
  <si>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</si>
  <si>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</si>
  <si>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</si>
  <si>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</si>
  <si>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</si>
  <si>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</si>
  <si>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</si>
  <si>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</si>
  <si>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</si>
  <si>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</si>
  <si>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</si>
  <si>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</si>
  <si>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</si>
  <si>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</si>
  <si>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</si>
  <si>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</si>
  <si>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</si>
  <si>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</si>
  <si>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</si>
  <si>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</si>
  <si>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</si>
  <si>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</si>
  <si>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</si>
  <si>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</si>
  <si>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</si>
  <si>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</si>
  <si>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</si>
  <si>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</si>
  <si>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</si>
  <si>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</si>
  <si>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</si>
  <si>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</si>
  <si>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</si>
  <si>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</si>
  <si>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</si>
  <si>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</si>
  <si>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</si>
  <si>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</si>
  <si>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</si>
  <si>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</si>
  <si>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</si>
  <si>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</si>
  <si>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</si>
  <si>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</si>
  <si>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</si>
  <si>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</si>
  <si>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</si>
  <si>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</si>
  <si>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</si>
  <si>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</si>
  <si>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</si>
  <si>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</si>
  <si>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</si>
  <si>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</si>
  <si>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</si>
  <si>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</si>
  <si>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</si>
  <si>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</si>
  <si>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</si>
  <si>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</si>
  <si>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</si>
  <si>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</si>
  <si>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</si>
  <si>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</si>
  <si>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</si>
  <si>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</si>
  <si>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</si>
  <si>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</si>
  <si>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</si>
  <si>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</si>
  <si>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</si>
  <si>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</si>
  <si>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</si>
  <si>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</si>
  <si>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</si>
  <si>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</si>
  <si>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</si>
  <si>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</si>
  <si>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</si>
  <si>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</si>
  <si>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</si>
  <si>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</si>
  <si>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</si>
  <si>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</si>
  <si>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</si>
  <si>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</si>
  <si>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</si>
  <si>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</si>
  <si>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</si>
  <si>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</si>
  <si>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</si>
  <si>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</si>
  <si>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</si>
  <si>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</si>
  <si>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</si>
  <si>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</si>
  <si>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</si>
  <si>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</si>
  <si>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</si>
  <si>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</si>
  <si>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</si>
  <si>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</si>
  <si>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</si>
  <si>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</si>
  <si>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</si>
  <si>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</si>
  <si>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</si>
  <si>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</si>
  <si>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</si>
  <si>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</si>
  <si>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</si>
  <si>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</si>
  <si>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</si>
  <si>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</si>
  <si>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</si>
  <si>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</si>
  <si>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</si>
  <si>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</si>
  <si>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</si>
  <si>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</si>
  <si>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</si>
  <si>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</si>
  <si>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</si>
  <si>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</si>
  <si>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</si>
  <si>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</si>
  <si>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</si>
  <si>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</si>
  <si>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</si>
  <si>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</si>
  <si>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</si>
  <si>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</si>
  <si>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</si>
  <si>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</si>
  <si>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</si>
  <si>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</si>
  <si>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</si>
  <si>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</si>
  <si>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</si>
  <si>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</si>
  <si>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</si>
  <si>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</si>
  <si>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</si>
  <si>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</si>
  <si>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</si>
  <si>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</si>
  <si>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</si>
  <si>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</si>
  <si>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</si>
  <si>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</si>
  <si>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</si>
  <si>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</si>
  <si>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</si>
  <si>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</si>
  <si>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</si>
  <si>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</si>
  <si>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</si>
  <si>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</si>
  <si>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</si>
  <si>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</si>
  <si>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</si>
  <si>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</si>
  <si>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</si>
  <si>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</si>
  <si>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</si>
  <si>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</si>
  <si>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</si>
  <si>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</si>
  <si>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</si>
  <si>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</si>
  <si>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</si>
  <si>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</si>
  <si>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</si>
  <si>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</si>
  <si>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</si>
  <si>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</si>
  <si>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</si>
  <si>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</si>
  <si>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</si>
  <si>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</si>
  <si>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</si>
  <si>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</si>
  <si>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</si>
  <si>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</si>
  <si>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</si>
  <si>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</si>
  <si>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</si>
  <si>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</si>
  <si>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</si>
  <si>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</si>
  <si>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</si>
  <si>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</si>
  <si>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</si>
  <si>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</si>
  <si>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</si>
  <si>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</si>
  <si>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</si>
  <si>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</si>
  <si>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</si>
  <si>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</si>
  <si>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</si>
  <si>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</si>
  <si>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</si>
  <si>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</si>
  <si>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</si>
  <si>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</si>
  <si>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</si>
  <si>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</si>
  <si>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</si>
  <si>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</si>
  <si>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</si>
  <si>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</si>
  <si>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</si>
  <si>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</si>
  <si>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</si>
  <si>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</si>
  <si>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</si>
  <si>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</si>
  <si>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</si>
  <si>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</si>
  <si>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</si>
  <si>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</si>
  <si>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</si>
  <si>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</si>
  <si>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</si>
  <si>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</si>
  <si>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</si>
  <si>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</si>
  <si>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</si>
  <si>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</si>
  <si>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</si>
  <si>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</si>
  <si>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</si>
  <si>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</si>
  <si>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</si>
  <si>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</si>
  <si>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</si>
  <si>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</si>
  <si>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</si>
  <si>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</si>
  <si>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</si>
  <si>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</si>
  <si>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</si>
  <si>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</si>
  <si>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</si>
  <si>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</si>
  <si>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</si>
  <si>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</si>
  <si>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</si>
  <si>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</si>
  <si>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</si>
  <si>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</si>
  <si>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</si>
  <si>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</si>
  <si>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</si>
  <si>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</si>
  <si>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</si>
  <si>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</si>
  <si>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</si>
  <si>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</si>
  <si>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</si>
  <si>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</si>
  <si>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</si>
  <si>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</si>
  <si>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</si>
  <si>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</si>
  <si>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</si>
  <si>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</si>
  <si>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</si>
  <si>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</si>
  <si>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</si>
  <si>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</si>
  <si>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</si>
  <si>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</si>
  <si>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</si>
  <si>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</si>
  <si>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</si>
  <si>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</si>
  <si>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</si>
  <si>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</si>
  <si>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</si>
  <si>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</si>
  <si>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</si>
  <si>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</si>
  <si>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</si>
  <si>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</si>
  <si>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</si>
  <si>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</si>
  <si>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</si>
  <si>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</si>
  <si>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</si>
  <si>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</si>
  <si>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</si>
  <si>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</si>
  <si>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</si>
  <si>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</si>
  <si>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</si>
  <si>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</si>
  <si>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</si>
  <si>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</si>
  <si>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</si>
  <si>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</si>
  <si>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</si>
  <si>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</si>
  <si>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</si>
  <si>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</si>
  <si>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</si>
  <si>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</si>
  <si>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</si>
  <si>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</si>
  <si>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</si>
  <si>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</si>
  <si>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</si>
  <si>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</si>
  <si>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</si>
  <si>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</si>
  <si>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</si>
  <si>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</si>
  <si>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</si>
  <si>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</si>
  <si>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</si>
  <si>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</si>
  <si>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</si>
  <si>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</si>
  <si>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</si>
  <si>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</si>
  <si>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</si>
  <si>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</si>
  <si>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</si>
  <si>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</si>
  <si>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</si>
  <si>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</si>
  <si>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</si>
  <si>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</si>
  <si>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</si>
  <si>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</si>
  <si>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</si>
  <si>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</si>
  <si>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</si>
  <si>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</si>
  <si>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</si>
  <si>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</si>
  <si>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</si>
  <si>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</si>
  <si>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</si>
  <si>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</si>
  <si>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</si>
  <si>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</si>
  <si>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</si>
  <si>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</si>
  <si>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</si>
  <si>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</si>
  <si>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</si>
  <si>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</si>
  <si>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</si>
  <si>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</si>
  <si>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</si>
  <si>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</si>
  <si>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</si>
  <si>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</si>
  <si>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</si>
  <si>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</si>
  <si>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</si>
  <si>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</si>
  <si>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</si>
  <si>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</si>
  <si>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</si>
  <si>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</si>
  <si>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</si>
  <si>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</si>
  <si>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</si>
  <si>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</si>
  <si>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</si>
  <si>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</si>
  <si>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</si>
  <si>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</si>
  <si>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</si>
  <si>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</si>
  <si>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</si>
  <si>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</si>
  <si>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</si>
  <si>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</si>
  <si>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</si>
  <si>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</si>
  <si>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</si>
  <si>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</si>
  <si>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</si>
  <si>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</si>
  <si>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</si>
  <si>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</si>
  <si>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</si>
  <si>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</si>
  <si>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</si>
  <si>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</si>
  <si>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</si>
  <si>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</si>
  <si>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</si>
  <si>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</si>
  <si>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</si>
  <si>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</si>
  <si>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</si>
  <si>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</si>
  <si>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</si>
  <si>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</si>
  <si>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</si>
  <si>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</si>
  <si>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</si>
  <si>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</si>
  <si>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</si>
  <si>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</si>
  <si>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</si>
  <si>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</si>
  <si>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</si>
  <si>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</si>
  <si>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</si>
  <si>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</si>
  <si>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</si>
  <si>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</si>
  <si>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</si>
  <si>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</si>
  <si>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</si>
  <si>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</si>
  <si>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</si>
  <si>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</si>
  <si>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</si>
  <si>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</si>
  <si>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</si>
  <si>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</si>
  <si>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</si>
  <si>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</si>
  <si>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</si>
  <si>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</si>
  <si>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</si>
  <si>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</si>
  <si>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</si>
  <si>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</si>
  <si>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</si>
  <si>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</si>
  <si>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</si>
  <si>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</si>
  <si>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</si>
  <si>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</si>
  <si>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</si>
  <si>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</si>
  <si>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</si>
  <si>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</si>
  <si>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</si>
  <si>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</si>
  <si>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</si>
  <si>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</si>
  <si>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</si>
  <si>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</si>
  <si>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</si>
  <si>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</si>
  <si>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</si>
  <si>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</si>
  <si>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</si>
  <si>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</si>
  <si>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</si>
  <si>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</si>
  <si>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</si>
  <si>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</si>
  <si>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</si>
  <si>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</si>
  <si>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</si>
  <si>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</si>
  <si>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</si>
  <si>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</si>
  <si>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</si>
  <si>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</si>
  <si>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</si>
  <si>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</si>
  <si>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</si>
  <si>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</si>
  <si>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</si>
  <si>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</si>
  <si>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</si>
  <si>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</si>
  <si>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</si>
  <si>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</si>
  <si>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</si>
  <si>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</si>
  <si>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</si>
  <si>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</si>
  <si>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</si>
  <si>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</si>
  <si>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</si>
  <si>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</si>
  <si>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</si>
  <si>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</si>
  <si>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</si>
  <si>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</si>
  <si>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</si>
  <si>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</si>
  <si>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</si>
  <si>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</si>
  <si>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</si>
  <si>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</si>
  <si>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</si>
  <si>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</si>
  <si>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</si>
  <si>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</si>
  <si>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</si>
  <si>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</si>
  <si>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</si>
  <si>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</si>
  <si>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</si>
  <si>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</si>
  <si>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</si>
  <si>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</si>
  <si>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</si>
  <si>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</si>
  <si>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</si>
  <si>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</si>
  <si>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</si>
  <si>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</si>
  <si>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</si>
  <si>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</si>
  <si>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</si>
  <si>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</si>
  <si>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</si>
  <si>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</si>
  <si>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</si>
  <si>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</si>
  <si>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</si>
  <si>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</si>
  <si>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</si>
  <si>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</si>
  <si>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</si>
  <si>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</si>
  <si>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</si>
  <si>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</si>
  <si>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</si>
  <si>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</si>
  <si>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</si>
  <si>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</si>
  <si>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</si>
  <si>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</si>
  <si>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</si>
  <si>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</si>
  <si>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</si>
  <si>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</si>
  <si>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</si>
  <si>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</si>
  <si>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</si>
  <si>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</si>
  <si>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</si>
  <si>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</si>
  <si>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</si>
  <si>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</si>
  <si>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</si>
  <si>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</si>
  <si>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</si>
  <si>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</si>
  <si>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</si>
  <si>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</si>
  <si>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</si>
  <si>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</si>
  <si>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</si>
  <si>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</si>
  <si>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</si>
  <si>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</si>
  <si>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</si>
  <si>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</si>
  <si>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</si>
  <si>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</si>
  <si>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</si>
  <si>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</si>
  <si>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</si>
  <si>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</si>
  <si>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</si>
  <si>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</si>
  <si>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</si>
  <si>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</si>
  <si>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</si>
  <si>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</si>
  <si>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</si>
  <si>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</si>
  <si>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</si>
  <si>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</si>
  <si>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</si>
  <si>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</si>
  <si>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</si>
  <si>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</si>
  <si>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</si>
  <si>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</si>
  <si>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</si>
  <si>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</si>
  <si>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</si>
  <si>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</si>
  <si>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</si>
  <si>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</si>
  <si>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</si>
  <si>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</si>
  <si>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</si>
  <si>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</si>
  <si>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</si>
  <si>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</si>
  <si>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</si>
  <si>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</si>
  <si>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</si>
  <si>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</si>
  <si>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</si>
  <si>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</si>
  <si>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</si>
  <si>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</si>
  <si>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</si>
  <si>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</si>
  <si>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</si>
  <si>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</si>
  <si>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</si>
  <si>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</si>
  <si>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</si>
  <si>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</si>
  <si>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</si>
  <si>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</si>
  <si>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</si>
  <si>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</si>
  <si>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</si>
  <si>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</si>
  <si>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</si>
  <si>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</si>
  <si>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</si>
  <si>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</si>
  <si>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</si>
  <si>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</si>
  <si>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</si>
  <si>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</si>
  <si>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</si>
  <si>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</si>
  <si>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</si>
  <si>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</si>
  <si>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</si>
  <si>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</si>
  <si>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</si>
  <si>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</si>
  <si>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</si>
  <si>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</si>
  <si>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</si>
  <si>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</si>
  <si>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</si>
  <si>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</si>
  <si>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</si>
  <si>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</si>
  <si>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</si>
  <si>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</si>
  <si>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</si>
  <si>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</si>
  <si>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</si>
  <si>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</si>
  <si>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</si>
  <si>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</si>
  <si>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</si>
  <si>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</si>
  <si>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</si>
  <si>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</si>
  <si>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</si>
  <si>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</si>
  <si>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</si>
  <si>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</si>
  <si>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</si>
  <si>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</si>
  <si>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</si>
  <si>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</si>
  <si>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</si>
  <si>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</si>
  <si>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</si>
  <si>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</si>
  <si>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</si>
  <si>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</si>
  <si>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</si>
  <si>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</si>
  <si>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</si>
  <si>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</si>
  <si>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</si>
  <si>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</si>
  <si>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</si>
  <si>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</si>
  <si>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</si>
  <si>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</si>
  <si>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</si>
  <si>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</si>
  <si>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</si>
  <si>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</si>
  <si>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</si>
  <si>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</si>
  <si>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</si>
  <si>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</si>
  <si>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</si>
  <si>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</si>
  <si>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</si>
  <si>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</si>
  <si>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</si>
  <si>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</si>
  <si>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</si>
  <si>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</si>
  <si>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</si>
  <si>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</si>
  <si>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</si>
  <si>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</si>
  <si>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</si>
  <si>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</si>
  <si>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</si>
  <si>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</si>
  <si>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</si>
  <si>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</si>
  <si>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</si>
  <si>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</si>
  <si>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</si>
  <si>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</si>
  <si>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</si>
  <si>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</si>
  <si>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</si>
  <si>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</si>
  <si>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</si>
  <si>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</si>
  <si>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</si>
  <si>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</si>
  <si>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</si>
  <si>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</si>
  <si>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</si>
  <si>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</si>
  <si>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</si>
  <si>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</si>
  <si>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</si>
  <si>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</si>
  <si>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</si>
  <si>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</si>
  <si>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</si>
  <si>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</si>
  <si>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</si>
  <si>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</si>
  <si>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</si>
  <si>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</si>
  <si>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</si>
  <si>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</si>
  <si>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</si>
  <si>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</si>
  <si>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</si>
  <si>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</si>
  <si>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</si>
  <si>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</si>
  <si>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</si>
  <si>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</si>
  <si>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</si>
  <si>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</si>
  <si>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</si>
  <si>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</si>
  <si>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</si>
  <si>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</si>
  <si>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</si>
  <si>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</si>
  <si>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</si>
  <si>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</si>
  <si>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</si>
  <si>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</si>
  <si>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</si>
  <si>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</si>
  <si>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</si>
  <si>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</si>
  <si>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</si>
  <si>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</si>
  <si>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</si>
  <si>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</si>
  <si>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</si>
  <si>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</si>
  <si>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</si>
  <si>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</si>
  <si>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</si>
  <si>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</si>
  <si>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</si>
  <si>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</si>
  <si>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</si>
  <si>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</si>
  <si>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</si>
  <si>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</si>
  <si>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</si>
  <si>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</si>
  <si>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</si>
  <si>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</si>
  <si>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</si>
  <si>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</si>
  <si>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</si>
  <si>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</si>
  <si>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</si>
  <si>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</si>
  <si>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</si>
  <si>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</si>
  <si>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</si>
  <si>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</si>
  <si>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</si>
  <si>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</si>
  <si>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</si>
  <si>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</si>
  <si>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</si>
  <si>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</si>
  <si>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</si>
  <si>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</si>
  <si>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</si>
  <si>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</si>
  <si>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</si>
  <si>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</si>
  <si>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</si>
  <si>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</si>
  <si>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</si>
  <si>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</si>
  <si>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</si>
  <si>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</si>
  <si>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</si>
  <si>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</si>
  <si>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</si>
  <si>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</si>
  <si>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</si>
  <si>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</si>
  <si>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</si>
  <si>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</si>
  <si>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</si>
  <si>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</si>
  <si>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</si>
  <si>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</si>
  <si>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</si>
  <si>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</si>
  <si>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</si>
  <si>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</si>
  <si>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</si>
  <si>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</si>
  <si>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</si>
  <si>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</si>
  <si>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</si>
  <si>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</si>
  <si>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</si>
  <si>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</si>
  <si>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</si>
  <si>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</si>
  <si>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</si>
  <si>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</si>
  <si>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</si>
  <si>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</si>
  <si>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</si>
  <si>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</si>
  <si>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</si>
  <si>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</si>
  <si>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</si>
  <si>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</si>
  <si>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</si>
  <si>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</si>
  <si>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</si>
  <si>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</si>
  <si>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</si>
  <si>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</si>
  <si>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</si>
  <si>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</si>
  <si>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</si>
  <si>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</si>
  <si>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</si>
  <si>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</si>
  <si>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</si>
  <si>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</si>
  <si>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</si>
  <si>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</si>
  <si>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</si>
  <si>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</si>
  <si>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</si>
  <si>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</si>
  <si>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</si>
  <si>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</si>
  <si>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</si>
  <si>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</si>
  <si>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</si>
  <si>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</si>
  <si>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</si>
  <si>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</si>
  <si>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</si>
  <si>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</si>
  <si>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</si>
  <si>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</si>
  <si>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</si>
  <si>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</si>
  <si>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</si>
  <si>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</si>
  <si>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</si>
  <si>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</si>
  <si>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</si>
  <si>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</si>
  <si>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</si>
  <si>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</si>
  <si>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</si>
  <si>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</si>
  <si>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</si>
  <si>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</si>
  <si>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</si>
  <si>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</si>
  <si>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</si>
  <si>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</si>
  <si>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</si>
  <si>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</si>
  <si>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</si>
  <si>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</si>
  <si>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</si>
  <si>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</si>
  <si>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</si>
  <si>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</si>
  <si>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</si>
  <si>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</si>
  <si>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</si>
  <si>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</si>
  <si>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</si>
  <si>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</si>
  <si>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</si>
  <si>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</si>
  <si>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</si>
  <si>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</si>
  <si>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</si>
  <si>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</si>
  <si>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</si>
  <si>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</si>
  <si>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</si>
  <si>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</si>
  <si>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</si>
  <si>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</si>
  <si>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</si>
  <si>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</si>
  <si>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</si>
  <si>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</si>
  <si>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</si>
  <si>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</si>
  <si>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</si>
  <si>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</si>
  <si>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</si>
  <si>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</si>
  <si>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</si>
  <si>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</si>
  <si>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</si>
  <si>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</si>
  <si>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</si>
  <si>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</si>
  <si>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</si>
  <si>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</si>
  <si>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</si>
  <si>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</si>
  <si>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</si>
  <si>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</si>
  <si>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</si>
  <si>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</si>
  <si>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</si>
  <si>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</si>
  <si>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</si>
  <si>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</si>
  <si>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</si>
  <si>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</si>
  <si>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</si>
  <si>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</si>
  <si>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</si>
  <si>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</si>
  <si>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</si>
  <si>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</si>
  <si>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</si>
  <si>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</si>
  <si>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</si>
  <si>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</si>
  <si>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</si>
  <si>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</si>
  <si>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</si>
  <si>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</si>
  <si>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</si>
  <si>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</si>
  <si>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</si>
  <si>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</si>
  <si>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</si>
  <si>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</si>
  <si>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</si>
  <si>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</si>
  <si>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</si>
  <si>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</si>
  <si>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</si>
  <si>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</si>
  <si>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</si>
  <si>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</si>
  <si>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</si>
  <si>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</si>
  <si>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</si>
  <si>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</si>
  <si>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</si>
  <si>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</si>
  <si>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</si>
  <si>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</si>
  <si>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</si>
  <si>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</si>
  <si>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</si>
  <si>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</si>
  <si>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</si>
  <si>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</si>
  <si>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</si>
  <si>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</si>
  <si>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</si>
  <si>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</si>
  <si>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</si>
  <si>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</si>
  <si>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</si>
  <si>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</si>
  <si>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</si>
  <si>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</si>
  <si>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</si>
  <si>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</si>
  <si>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</si>
  <si>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</si>
  <si>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</si>
  <si>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</si>
  <si>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</si>
  <si>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</si>
  <si>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</si>
  <si>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</si>
  <si>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</si>
  <si>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</si>
  <si>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</si>
  <si>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</si>
  <si>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</si>
  <si>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</si>
  <si>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</si>
  <si>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</si>
  <si>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</si>
  <si>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</si>
  <si>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</si>
  <si>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</si>
  <si>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</si>
  <si>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</si>
  <si>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</si>
  <si>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</si>
  <si>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</si>
  <si>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</si>
  <si>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</si>
  <si>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</si>
  <si>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</si>
  <si>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</si>
  <si>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</si>
  <si>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</si>
  <si>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</si>
  <si>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</si>
  <si>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</si>
  <si>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</si>
  <si>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</si>
  <si>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</si>
  <si>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</si>
  <si>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</si>
  <si>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</si>
  <si>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</si>
  <si>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</si>
  <si>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</si>
  <si>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</si>
  <si>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</si>
  <si>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</si>
  <si>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</si>
  <si>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</si>
  <si>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</si>
  <si>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</si>
  <si>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</si>
  <si>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</si>
  <si>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</si>
  <si>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</si>
  <si>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</si>
  <si>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</si>
  <si>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</si>
  <si>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</si>
  <si>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</si>
  <si>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</si>
  <si>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</si>
  <si>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</si>
  <si>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</si>
  <si>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</si>
  <si>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</si>
  <si>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</si>
  <si>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</si>
  <si>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</si>
  <si>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</si>
  <si>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</si>
  <si>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</si>
  <si>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</si>
  <si>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</si>
  <si>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</si>
  <si>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</si>
  <si>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</si>
  <si>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</si>
  <si>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</si>
  <si>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</si>
  <si>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</si>
  <si>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</si>
  <si>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</si>
  <si>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</si>
  <si>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</si>
  <si>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</si>
  <si>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</si>
  <si>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</si>
  <si>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</si>
  <si>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</si>
  <si>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</si>
  <si>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</si>
  <si>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</si>
  <si>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</si>
  <si>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</si>
  <si>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</si>
  <si>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</si>
  <si>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</si>
  <si>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</si>
  <si>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</si>
  <si>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</si>
  <si>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</si>
  <si>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</si>
  <si>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</si>
  <si>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</si>
  <si>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</si>
  <si>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</si>
  <si>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</si>
  <si>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</si>
  <si>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</si>
  <si>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</si>
  <si>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</si>
  <si>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</si>
  <si>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</si>
  <si>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</si>
  <si>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</si>
  <si>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</si>
  <si>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</si>
  <si>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</si>
  <si>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</si>
  <si>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</si>
  <si>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</si>
  <si>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</si>
  <si>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</si>
  <si>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</si>
  <si>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</si>
  <si>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</si>
  <si>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</si>
  <si>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</si>
  <si>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</si>
  <si>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</si>
  <si>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</si>
  <si>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</si>
  <si>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</si>
  <si>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</si>
  <si>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</si>
  <si>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</si>
  <si>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</si>
  <si>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</si>
  <si>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</si>
  <si>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</si>
  <si>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</si>
  <si>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</si>
  <si>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</si>
  <si>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</si>
  <si>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</si>
  <si>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</si>
  <si>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</si>
  <si>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</si>
  <si>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</si>
  <si>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</si>
  <si>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</si>
  <si>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</si>
  <si>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</si>
  <si>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</si>
  <si>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</si>
  <si>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</si>
  <si>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</si>
  <si>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</si>
  <si>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</si>
  <si>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</si>
  <si>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</si>
  <si>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</si>
  <si>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</si>
  <si>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</si>
  <si>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</si>
  <si>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</si>
  <si>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</si>
  <si>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</si>
  <si>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</si>
  <si>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</si>
  <si>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</si>
  <si>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</si>
  <si>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</si>
  <si>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</si>
  <si>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</si>
  <si>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</si>
  <si>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</si>
  <si>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</si>
  <si>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</si>
  <si>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</si>
  <si>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</si>
  <si>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</si>
  <si>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</si>
  <si>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</si>
  <si>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</si>
  <si>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</si>
  <si>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</si>
  <si>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</si>
  <si>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</si>
  <si>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</si>
  <si>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</si>
  <si>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</si>
  <si>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</si>
  <si>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</si>
  <si>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</si>
  <si>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</si>
  <si>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</si>
  <si>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</si>
  <si>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</si>
  <si>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</si>
  <si>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</si>
  <si>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</si>
  <si>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</si>
  <si>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</si>
  <si>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</si>
  <si>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</si>
  <si>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</si>
  <si>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</si>
  <si>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</si>
  <si>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</si>
  <si>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</si>
  <si>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</si>
  <si>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</si>
  <si>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</si>
  <si>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</si>
  <si>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</si>
  <si>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</si>
  <si>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</si>
  <si>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</si>
  <si>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</si>
  <si>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</si>
  <si>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</si>
  <si>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</si>
  <si>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</si>
  <si>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</si>
  <si>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</si>
  <si>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</si>
  <si>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</si>
  <si>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</si>
  <si>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</si>
  <si>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</si>
  <si>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</si>
  <si>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</si>
  <si>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</si>
  <si>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</si>
  <si>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</si>
  <si>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</si>
  <si>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</si>
  <si>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</si>
  <si>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</si>
  <si>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</si>
  <si>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</si>
  <si>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</si>
  <si>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</si>
  <si>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</si>
  <si>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</si>
  <si>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</si>
  <si>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</si>
  <si>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</si>
  <si>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</si>
  <si>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</si>
  <si>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</si>
  <si>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</si>
  <si>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</si>
  <si>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</si>
  <si>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</si>
  <si>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</si>
  <si>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</si>
  <si>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</si>
  <si>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</si>
  <si>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</si>
  <si>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</si>
  <si>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</si>
  <si>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</si>
  <si>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</si>
  <si>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</si>
  <si>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</si>
  <si>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</si>
  <si>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</si>
  <si>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</si>
  <si>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</si>
  <si>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</si>
  <si>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</si>
  <si>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</si>
  <si>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</si>
  <si>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</si>
  <si>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</si>
  <si>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</si>
  <si>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</si>
  <si>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</si>
  <si>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</si>
  <si>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</si>
  <si>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</si>
  <si>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</si>
  <si>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</si>
  <si>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</si>
  <si>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</si>
  <si>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</si>
  <si>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</si>
  <si>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</si>
  <si>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</si>
  <si>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</si>
  <si>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</si>
  <si>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</si>
  <si>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</si>
  <si>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</si>
  <si>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</si>
  <si>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</si>
  <si>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</si>
  <si>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</si>
  <si>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</si>
  <si>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</si>
  <si>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</si>
  <si>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</si>
  <si>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</si>
  <si>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</si>
  <si>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</si>
  <si>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</si>
  <si>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</si>
  <si>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</si>
  <si>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</si>
  <si>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</si>
  <si>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</si>
  <si>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</si>
  <si>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</si>
  <si>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</si>
  <si>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</si>
  <si>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</si>
  <si>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</si>
  <si>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</si>
  <si>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</si>
  <si>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</si>
  <si>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</si>
  <si>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</si>
  <si>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</si>
  <si>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</si>
  <si>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</si>
  <si>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</si>
  <si>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</si>
  <si>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</si>
  <si>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</si>
  <si>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</si>
  <si>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</si>
  <si>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</si>
  <si>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</si>
  <si>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</si>
  <si>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</si>
  <si>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</si>
  <si>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</si>
  <si>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</si>
  <si>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</si>
  <si>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</si>
  <si>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</si>
  <si>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</si>
  <si>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</si>
  <si>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</si>
  <si>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</si>
  <si>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</si>
  <si>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</si>
  <si>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</si>
  <si>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</si>
  <si>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</si>
  <si>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</si>
  <si>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</si>
  <si>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</si>
  <si>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</si>
  <si>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</si>
  <si>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</si>
  <si>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</si>
  <si>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</si>
  <si>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</si>
  <si>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</si>
  <si>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</si>
  <si>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</si>
  <si>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</si>
  <si>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</si>
  <si>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</si>
  <si>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</si>
  <si>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</si>
  <si>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</si>
  <si>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</si>
  <si>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</si>
  <si>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</si>
  <si>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</si>
  <si>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</si>
  <si>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</si>
  <si>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</si>
  <si>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</si>
  <si>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</si>
  <si>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</si>
  <si>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</si>
  <si>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</si>
  <si>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</si>
  <si>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</si>
  <si>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</si>
  <si>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</si>
  <si>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</si>
  <si>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</si>
  <si>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</si>
  <si>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</si>
  <si>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</si>
  <si>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</si>
  <si>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</si>
  <si>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</si>
  <si>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</si>
  <si>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</si>
  <si>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</si>
  <si>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</si>
  <si>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</si>
  <si>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</si>
  <si>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</si>
  <si>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</si>
  <si>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</si>
  <si>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</si>
  <si>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</si>
  <si>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</si>
  <si>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</si>
  <si>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</si>
  <si>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</si>
  <si>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</si>
  <si>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</si>
  <si>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</si>
  <si>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</si>
  <si>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</si>
  <si>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</si>
  <si>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</si>
  <si>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</si>
  <si>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</si>
  <si>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</si>
  <si>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</si>
  <si>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</si>
  <si>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</si>
  <si>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</si>
  <si>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</si>
  <si>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</si>
  <si>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</si>
  <si>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</si>
  <si>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</si>
  <si>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</si>
  <si>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</si>
  <si>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</si>
  <si>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</si>
  <si>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</si>
  <si>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</si>
  <si>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</si>
  <si>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</si>
  <si>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</si>
  <si>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</si>
  <si>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</si>
  <si>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</si>
  <si>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</si>
  <si>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</si>
  <si>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</si>
  <si>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</si>
  <si>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</si>
  <si>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</si>
  <si>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</si>
  <si>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</si>
  <si>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</si>
  <si>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</si>
  <si>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</si>
  <si>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</si>
  <si>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</si>
  <si>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</si>
  <si>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</si>
  <si>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</si>
  <si>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</si>
  <si>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</si>
  <si>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</si>
  <si>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</si>
  <si>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</si>
  <si>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</si>
  <si>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</si>
  <si>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</si>
  <si>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</si>
  <si>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</si>
  <si>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</si>
  <si>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</si>
  <si>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</si>
  <si>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</si>
  <si>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</si>
  <si>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</si>
  <si>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</si>
  <si>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</si>
  <si>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</si>
  <si>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</si>
  <si>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</si>
  <si>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</si>
  <si>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</si>
  <si>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</si>
  <si>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</si>
  <si>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</si>
  <si>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</si>
  <si>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</si>
  <si>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</si>
  <si>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</si>
  <si>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</si>
  <si>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</si>
  <si>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</si>
  <si>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</si>
  <si>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</si>
  <si>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</si>
  <si>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</si>
  <si>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</si>
  <si>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</si>
  <si>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</si>
  <si>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</si>
  <si>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</si>
  <si>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</si>
  <si>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</si>
  <si>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</si>
  <si>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</si>
  <si>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</si>
  <si>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</si>
  <si>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</si>
  <si>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</si>
  <si>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</si>
  <si>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</si>
  <si>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</si>
  <si>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</si>
  <si>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</si>
  <si>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</si>
  <si>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</si>
  <si>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</si>
  <si>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</si>
  <si>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</si>
  <si>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</si>
  <si>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</si>
  <si>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</si>
  <si>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</si>
  <si>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</si>
  <si>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</si>
  <si>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</si>
  <si>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</si>
  <si>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</si>
  <si>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</si>
  <si>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</si>
  <si>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</si>
  <si>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</si>
  <si>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</si>
  <si>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</si>
  <si>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</si>
  <si>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</si>
  <si>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</si>
  <si>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</si>
  <si>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</si>
  <si>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</si>
  <si>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</si>
  <si>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</si>
  <si>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</si>
  <si>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</si>
  <si>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</si>
  <si>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</si>
  <si>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</si>
  <si>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</si>
  <si>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</si>
  <si>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</si>
  <si>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</si>
  <si>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</si>
  <si>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</si>
  <si>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</si>
  <si>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</si>
  <si>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</si>
  <si>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</si>
  <si>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</si>
  <si>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</si>
  <si>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</si>
  <si>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</si>
  <si>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</si>
  <si>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</si>
  <si>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</si>
  <si>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</si>
  <si>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</si>
  <si>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</si>
  <si>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</si>
  <si>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</si>
  <si>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</si>
  <si>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</si>
  <si>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</si>
  <si>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</si>
  <si>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</si>
  <si>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</si>
  <si>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</si>
  <si>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</si>
  <si>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</si>
  <si>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</si>
  <si>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</si>
  <si>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</si>
  <si>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</si>
  <si>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</si>
  <si>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</si>
  <si>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</si>
  <si>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</si>
  <si>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</si>
  <si>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</si>
  <si>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</si>
  <si>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</si>
  <si>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</si>
  <si>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</si>
  <si>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</si>
  <si>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</si>
  <si>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</si>
  <si>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</si>
  <si>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</si>
  <si>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</si>
  <si>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</si>
  <si>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</si>
  <si>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</si>
  <si>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</si>
  <si>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</si>
  <si>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</si>
  <si>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</si>
  <si>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</si>
  <si>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</si>
  <si>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</si>
  <si>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</si>
  <si>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</si>
  <si>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</si>
  <si>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</si>
  <si>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</si>
  <si>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</si>
  <si>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</si>
  <si>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</si>
  <si>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</si>
  <si>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</si>
  <si>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</si>
  <si>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</si>
  <si>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</si>
  <si>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</si>
  <si>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</si>
  <si>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</si>
  <si>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</si>
  <si>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</si>
  <si>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</si>
  <si>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</si>
  <si>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</si>
  <si>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</si>
  <si>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</si>
  <si>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</si>
  <si>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</si>
  <si>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</si>
  <si>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</si>
  <si>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</si>
  <si>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</si>
  <si>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</si>
  <si>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</si>
  <si>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</si>
  <si>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</si>
  <si>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</si>
  <si>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</si>
  <si>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</si>
  <si>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</si>
  <si>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</si>
  <si>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</si>
  <si>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</si>
  <si>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</si>
  <si>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</si>
  <si>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</si>
  <si>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</si>
  <si>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</si>
  <si>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</si>
  <si>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</si>
  <si>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</si>
  <si>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</si>
  <si>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</si>
  <si>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</si>
  <si>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</si>
  <si>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</si>
  <si>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</si>
  <si>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</si>
  <si>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</si>
  <si>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</si>
  <si>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</si>
  <si>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</si>
  <si>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</si>
  <si>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</si>
  <si>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</si>
  <si>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</si>
  <si>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</si>
  <si>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</si>
  <si>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</si>
  <si>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</si>
  <si>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</si>
  <si>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</si>
  <si>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</si>
  <si>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</si>
  <si>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</si>
  <si>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</si>
  <si>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</si>
  <si>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</si>
  <si>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</si>
  <si>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</si>
  <si>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</si>
  <si>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</si>
  <si>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</si>
  <si>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</si>
  <si>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</si>
  <si>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</si>
  <si>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</si>
  <si>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</si>
  <si>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</si>
  <si>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</si>
  <si>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</si>
  <si>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</si>
  <si>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</si>
  <si>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</si>
  <si>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</si>
  <si>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</si>
  <si>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</si>
  <si>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</si>
  <si>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</si>
  <si>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</si>
  <si>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</si>
  <si>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</si>
  <si>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</si>
  <si>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</si>
  <si>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</si>
  <si>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</si>
  <si>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</si>
  <si>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</si>
  <si>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</si>
  <si>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</si>
  <si>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</si>
  <si>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</si>
  <si>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</si>
  <si>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</si>
  <si>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</si>
  <si>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</si>
  <si>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</si>
  <si>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</si>
  <si>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</si>
  <si>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</si>
  <si>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</si>
  <si>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</si>
  <si>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</si>
  <si>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</si>
  <si>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</si>
  <si>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</si>
  <si>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</si>
  <si>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</si>
  <si>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</si>
  <si>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</si>
  <si>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</si>
  <si>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</si>
  <si>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</si>
  <si>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</si>
  <si>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</si>
  <si>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</si>
  <si>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</si>
  <si>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</si>
  <si>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</si>
  <si>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</si>
  <si>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</si>
  <si>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</si>
  <si>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</si>
  <si>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</si>
  <si>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</si>
  <si>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</si>
  <si>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</si>
  <si>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</si>
  <si>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</si>
  <si>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</si>
  <si>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</si>
  <si>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</si>
  <si>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</si>
  <si>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</si>
  <si>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</si>
  <si>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</si>
  <si>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</si>
  <si>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</si>
  <si>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</si>
  <si>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</si>
  <si>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</si>
  <si>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</si>
  <si>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</si>
  <si>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</si>
  <si>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</si>
  <si>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</si>
  <si>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</si>
  <si>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</si>
  <si>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</si>
  <si>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</si>
  <si>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</si>
  <si>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</si>
  <si>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</si>
  <si>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</si>
  <si>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</si>
  <si>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</si>
  <si>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</si>
  <si>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</si>
  <si>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</si>
  <si>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</si>
  <si>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</si>
  <si>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</si>
  <si>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</si>
  <si>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</si>
  <si>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</si>
  <si>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</si>
  <si>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</si>
  <si>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</si>
  <si>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</si>
  <si>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</si>
  <si>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</si>
  <si>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</si>
  <si>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</si>
  <si>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</si>
  <si>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</si>
  <si>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</si>
  <si>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</si>
  <si>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</si>
  <si>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</si>
  <si>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</si>
  <si>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</si>
  <si>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</si>
  <si>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</si>
  <si>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</si>
  <si>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</si>
  <si>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</si>
  <si>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</si>
  <si>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</si>
  <si>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</si>
  <si>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</si>
  <si>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</si>
  <si>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</si>
  <si>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</si>
  <si>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</si>
  <si>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</si>
  <si>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</si>
  <si>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</si>
  <si>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</si>
  <si>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</si>
  <si>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</si>
  <si>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</si>
  <si>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</si>
  <si>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</si>
  <si>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</si>
  <si>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</si>
  <si>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</si>
  <si>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</si>
  <si>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</si>
  <si>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</si>
  <si>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</si>
  <si>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</si>
  <si>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</si>
  <si>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</si>
  <si>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</si>
  <si>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</si>
  <si>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</si>
  <si>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</si>
  <si>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</si>
  <si>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</si>
  <si>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</si>
  <si>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</si>
  <si>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</si>
  <si>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</si>
  <si>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</si>
  <si>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</si>
  <si>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</si>
  <si>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</si>
  <si>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</si>
  <si>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</si>
  <si>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</si>
  <si>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</si>
  <si>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</si>
  <si>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</si>
  <si>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</si>
  <si>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</si>
  <si>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</si>
  <si>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</si>
  <si>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</si>
  <si>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</si>
  <si>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</si>
  <si>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</si>
  <si>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</si>
  <si>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</si>
  <si>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</si>
  <si>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</si>
  <si>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</si>
  <si>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</si>
  <si>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</si>
  <si>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</si>
  <si>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</si>
  <si>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</si>
  <si>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</si>
  <si>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</si>
  <si>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</si>
  <si>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</si>
  <si>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</si>
  <si>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</si>
  <si>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</si>
  <si>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</si>
  <si>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</si>
  <si>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</si>
  <si>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</si>
  <si>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</si>
  <si>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</si>
  <si>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</si>
  <si>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</si>
  <si>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</si>
  <si>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</si>
  <si>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</si>
  <si>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</si>
  <si>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</si>
  <si>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</si>
  <si>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</si>
  <si>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</si>
  <si>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</si>
  <si>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</si>
  <si>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</si>
  <si>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</si>
  <si>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</si>
  <si>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</si>
  <si>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</si>
  <si>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</si>
  <si>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</si>
  <si>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</si>
  <si>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</si>
  <si>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</si>
  <si>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</si>
  <si>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</si>
  <si>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</si>
  <si>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</si>
  <si>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</si>
  <si>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</si>
  <si>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</si>
  <si>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</si>
  <si>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</si>
  <si>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</si>
  <si>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</si>
  <si>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</si>
  <si>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</si>
  <si>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</si>
  <si>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</si>
  <si>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</si>
  <si>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</si>
  <si>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</si>
  <si>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</si>
  <si>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</si>
  <si>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</si>
  <si>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</si>
  <si>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</si>
  <si>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</si>
  <si>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</si>
  <si>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</si>
  <si>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</si>
  <si>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</si>
  <si>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</si>
  <si>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</si>
  <si>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</si>
  <si>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</si>
  <si>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</si>
  <si>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</si>
  <si>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</si>
  <si>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</si>
  <si>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</si>
  <si>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</si>
  <si>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</si>
  <si>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</si>
  <si>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</si>
  <si>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</si>
  <si>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</si>
  <si>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</si>
  <si>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</si>
  <si>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</si>
  <si>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</si>
  <si>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</si>
  <si>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</si>
  <si>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</si>
  <si>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</si>
  <si>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</si>
  <si>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</si>
  <si>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</si>
  <si>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</si>
  <si>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</si>
  <si>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</si>
  <si>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</si>
  <si>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</si>
  <si>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</si>
  <si>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</si>
  <si>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</si>
  <si>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</si>
  <si>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</si>
  <si>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</si>
  <si>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</si>
  <si>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</si>
  <si>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</si>
  <si>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</si>
  <si>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</si>
  <si>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</si>
  <si>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</si>
  <si>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</si>
  <si>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</si>
  <si>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</si>
  <si>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</si>
  <si>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</si>
  <si>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</si>
  <si>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</si>
  <si>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</si>
  <si>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</si>
  <si>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</si>
  <si>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</si>
  <si>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</si>
  <si>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</si>
  <si>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</si>
  <si>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</si>
  <si>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</si>
  <si>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</si>
  <si>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</si>
  <si>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</si>
  <si>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</si>
  <si>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</si>
  <si>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</si>
  <si>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</si>
  <si>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</si>
  <si>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</si>
  <si>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</si>
  <si>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</si>
  <si>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</si>
  <si>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</si>
  <si>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</si>
  <si>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</si>
  <si>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</si>
  <si>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</si>
  <si>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</si>
  <si>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</si>
  <si>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</si>
  <si>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</si>
  <si>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</si>
  <si>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</si>
  <si>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</si>
  <si>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</si>
  <si>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</si>
  <si>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</si>
  <si>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</si>
  <si>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</si>
  <si>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</si>
  <si>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</si>
  <si>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</si>
  <si>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</si>
  <si>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</si>
  <si>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</si>
  <si>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</si>
  <si>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</si>
  <si>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</si>
  <si>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</si>
  <si>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</si>
  <si>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</si>
  <si>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</si>
  <si>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</si>
  <si>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</si>
  <si>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</si>
  <si>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</si>
  <si>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</si>
  <si>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</si>
  <si>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</si>
  <si>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</si>
  <si>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</si>
  <si>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</si>
  <si>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</si>
  <si>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</si>
  <si>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</si>
  <si>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</si>
  <si>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</si>
  <si>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</si>
  <si>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</si>
  <si>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</si>
  <si>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</si>
  <si>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</si>
  <si>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</si>
  <si>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</si>
  <si>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</si>
  <si>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</si>
  <si>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</si>
  <si>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</si>
  <si>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</si>
  <si>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</si>
  <si>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</si>
  <si>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</si>
  <si>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</si>
  <si>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</si>
  <si>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</si>
  <si>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</si>
  <si>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</si>
  <si>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</si>
  <si>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</si>
  <si>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</si>
  <si>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</si>
  <si>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</si>
  <si>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</si>
  <si>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</si>
  <si>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</si>
  <si>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</si>
  <si>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</si>
  <si>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</si>
  <si>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</si>
  <si>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</si>
  <si>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</si>
  <si>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</si>
  <si>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</si>
  <si>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</si>
  <si>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</si>
  <si>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</si>
  <si>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</si>
  <si>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</si>
  <si>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</si>
  <si>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</si>
  <si>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</si>
  <si>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</si>
  <si>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</si>
  <si>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</si>
  <si>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</si>
  <si>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</si>
  <si>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</si>
  <si>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</si>
  <si>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</si>
  <si>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</si>
  <si>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</si>
  <si>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</si>
  <si>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</si>
  <si>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</si>
  <si>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</si>
  <si>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</si>
  <si>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</si>
  <si>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</si>
  <si>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</si>
  <si>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</si>
  <si>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</si>
  <si>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</si>
  <si>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</si>
  <si>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</si>
  <si>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</si>
  <si>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</si>
  <si>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</si>
  <si>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</si>
  <si>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</si>
  <si>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</si>
  <si>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</si>
  <si>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</si>
  <si>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</si>
  <si>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</si>
  <si>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</si>
  <si>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</si>
  <si>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</si>
  <si>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</si>
  <si>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</si>
  <si>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</si>
  <si>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</si>
  <si>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</si>
  <si>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</si>
  <si>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</si>
  <si>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</si>
  <si>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</si>
  <si>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</si>
  <si>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</si>
  <si>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</si>
  <si>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</si>
  <si>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</si>
  <si>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</si>
  <si>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</si>
  <si>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</si>
  <si>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</si>
  <si>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</si>
  <si>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</si>
  <si>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</si>
  <si>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</si>
  <si>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</si>
  <si>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</si>
  <si>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</si>
  <si>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</si>
  <si>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</si>
  <si>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</si>
  <si>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</si>
  <si>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</si>
  <si>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</si>
  <si>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</si>
  <si>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</si>
  <si>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</si>
  <si>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</si>
  <si>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</si>
  <si>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</si>
  <si>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</si>
  <si>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</si>
  <si>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</si>
  <si>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</si>
  <si>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</si>
  <si>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</si>
  <si>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</si>
  <si>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</si>
  <si>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</si>
  <si>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</si>
  <si>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</si>
  <si>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</si>
  <si>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</si>
  <si>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</si>
  <si>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</si>
  <si>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</si>
  <si>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</si>
  <si>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</si>
  <si>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</si>
  <si>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</si>
  <si>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</si>
  <si>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</si>
  <si>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</si>
  <si>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</si>
  <si>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</si>
  <si>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</si>
  <si>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</si>
  <si>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</si>
  <si>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</si>
  <si>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</si>
  <si>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</si>
  <si>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</si>
  <si>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</si>
  <si>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</si>
  <si>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</si>
  <si>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</si>
  <si>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</si>
  <si>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</si>
  <si>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</si>
  <si>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</si>
  <si>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</si>
  <si>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</si>
  <si>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</si>
  <si>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</si>
  <si>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</si>
  <si>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</si>
  <si>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</si>
  <si>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</si>
  <si>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</si>
  <si>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</si>
  <si>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</si>
  <si>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</si>
  <si>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</si>
  <si>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</si>
  <si>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</si>
  <si>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</si>
  <si>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</si>
  <si>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</si>
  <si>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</si>
  <si>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</si>
  <si>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</si>
  <si>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</si>
  <si>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</si>
  <si>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</si>
  <si>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</si>
  <si>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</si>
  <si>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</si>
  <si>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</si>
  <si>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</si>
  <si>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</si>
  <si>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</si>
  <si>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</si>
  <si>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</si>
  <si>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</si>
  <si>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</si>
  <si>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</si>
  <si>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</si>
  <si>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</si>
  <si>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</si>
  <si>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</si>
  <si>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</si>
  <si>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</si>
  <si>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</si>
  <si>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</si>
  <si>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</si>
  <si>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</si>
  <si>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</si>
  <si>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</si>
  <si>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</si>
  <si>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</si>
  <si>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</si>
  <si>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</si>
  <si>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</si>
  <si>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</si>
  <si>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</si>
  <si>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</si>
  <si>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</si>
  <si>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</si>
  <si>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</si>
  <si>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</si>
  <si>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</si>
  <si>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</si>
  <si>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</si>
  <si>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</si>
  <si>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</si>
  <si>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</si>
  <si>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</si>
  <si>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</si>
  <si>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</si>
  <si>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</si>
  <si>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</si>
  <si>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</si>
  <si>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</si>
  <si>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</si>
  <si>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</si>
  <si>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</si>
  <si>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</si>
  <si>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</si>
  <si>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</si>
  <si>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</si>
  <si>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</si>
  <si>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</si>
  <si>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</si>
  <si>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</si>
  <si>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</si>
  <si>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</si>
  <si>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</si>
  <si>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</si>
  <si>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</si>
  <si>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</si>
  <si>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</si>
  <si>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</si>
  <si>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</si>
  <si>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</si>
  <si>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</si>
  <si>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</si>
  <si>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</si>
  <si>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</si>
  <si>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</si>
  <si>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</si>
  <si>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</si>
  <si>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</si>
  <si>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</si>
  <si>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</si>
  <si>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</si>
  <si>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</si>
  <si>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</si>
  <si>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</si>
  <si>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</si>
  <si>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</si>
  <si>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</si>
  <si>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</si>
  <si>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</si>
  <si>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</si>
  <si>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</si>
  <si>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</si>
  <si>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</si>
  <si>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</si>
  <si>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</si>
  <si>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</si>
  <si>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</si>
  <si>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</si>
  <si>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</si>
  <si>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</si>
  <si>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</si>
  <si>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</si>
  <si>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</si>
  <si>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</si>
  <si>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</si>
  <si>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</si>
  <si>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</si>
  <si>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</si>
  <si>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</si>
  <si>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</si>
  <si>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</si>
  <si>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</si>
  <si>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</si>
  <si>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</si>
  <si>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</si>
  <si>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</si>
  <si>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</si>
  <si>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</si>
  <si>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</si>
  <si>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</si>
  <si>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</si>
  <si>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</si>
  <si>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</si>
  <si>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</si>
  <si>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</si>
  <si>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</si>
  <si>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</si>
  <si>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</si>
  <si>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</si>
  <si>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</si>
  <si>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</si>
  <si>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</si>
  <si>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</si>
  <si>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</si>
  <si>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</si>
  <si>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</si>
  <si>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</si>
  <si>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</si>
  <si>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</si>
  <si>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</si>
  <si>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</si>
  <si>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</si>
  <si>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</si>
  <si>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</si>
  <si>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</si>
  <si>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</si>
  <si>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</si>
  <si>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</si>
  <si>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</si>
  <si>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</si>
  <si>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</si>
  <si>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</si>
  <si>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</si>
  <si>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</si>
  <si>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</si>
  <si>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</si>
  <si>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</si>
  <si>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</si>
  <si>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</si>
  <si>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</si>
  <si>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</si>
  <si>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</si>
  <si>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</si>
  <si>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</si>
  <si>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</si>
  <si>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</si>
  <si>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</si>
  <si>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</si>
  <si>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</si>
  <si>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</si>
  <si>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</si>
  <si>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</si>
  <si>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</si>
  <si>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</si>
  <si>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</si>
  <si>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</si>
  <si>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</si>
  <si>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</si>
  <si>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</si>
  <si>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</si>
  <si>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</si>
  <si>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</si>
  <si>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</si>
  <si>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</si>
  <si>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</si>
  <si>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</si>
  <si>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</si>
  <si>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</si>
  <si>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</si>
  <si>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</si>
  <si>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</si>
  <si>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</si>
  <si>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</si>
  <si>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</si>
  <si>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</si>
  <si>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</si>
  <si>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</si>
  <si>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</si>
  <si>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</si>
  <si>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</si>
  <si>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</si>
  <si>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</si>
  <si>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</si>
  <si>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</si>
  <si>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</si>
  <si>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</si>
  <si>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</si>
  <si>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</si>
  <si>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</si>
  <si>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</si>
  <si>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</si>
  <si>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</si>
  <si>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</si>
  <si>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</si>
  <si>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</si>
  <si>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</si>
  <si>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</si>
  <si>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</si>
  <si>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</si>
  <si>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</si>
  <si>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</si>
  <si>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</si>
  <si>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</si>
  <si>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</si>
  <si>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</si>
  <si>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</si>
  <si>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</si>
  <si>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</si>
  <si>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</si>
  <si>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</si>
  <si>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</si>
  <si>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</si>
  <si>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</si>
  <si>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</si>
  <si>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</si>
  <si>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</si>
  <si>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</si>
  <si>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</si>
  <si>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</si>
  <si>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</si>
  <si>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</si>
  <si>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</si>
  <si>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</si>
  <si>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</si>
  <si>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</si>
  <si>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</si>
  <si>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</si>
  <si>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</si>
  <si>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</si>
  <si>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</si>
  <si>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</si>
  <si>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</si>
  <si>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</si>
  <si>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</si>
  <si>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</si>
  <si>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</si>
  <si>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</si>
  <si>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</si>
  <si>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</si>
  <si>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</si>
  <si>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</si>
  <si>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</si>
  <si>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</si>
  <si>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</si>
  <si>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</si>
  <si>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</si>
  <si>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</si>
  <si>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</si>
  <si>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</si>
  <si>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</si>
  <si>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</si>
  <si>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</si>
  <si>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</si>
  <si>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</si>
  <si>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</si>
  <si>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</si>
  <si>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</si>
  <si>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</si>
  <si>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</si>
  <si>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</si>
  <si>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</si>
  <si>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</si>
  <si>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</si>
  <si>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</si>
  <si>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</si>
  <si>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</si>
  <si>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</si>
  <si>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</si>
  <si>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</si>
  <si>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</si>
  <si>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</si>
  <si>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</si>
  <si>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</si>
  <si>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</si>
  <si>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</si>
  <si>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</si>
  <si>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</si>
  <si>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</si>
  <si>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</si>
  <si>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</si>
  <si>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</si>
  <si>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</si>
  <si>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</si>
  <si>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</si>
  <si>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</si>
  <si>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</si>
  <si>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</si>
  <si>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</si>
  <si>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</si>
  <si>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</si>
  <si>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</si>
  <si>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</si>
  <si>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</si>
  <si>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</si>
  <si>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</si>
  <si>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</si>
  <si>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</si>
  <si>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</si>
  <si>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</si>
  <si>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</si>
  <si>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</si>
  <si>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</si>
  <si>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</si>
  <si>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</si>
  <si>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</si>
  <si>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</si>
  <si>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</si>
  <si>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</si>
  <si>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</si>
  <si>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</si>
  <si>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</si>
  <si>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</si>
  <si>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</si>
  <si>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</si>
  <si>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</si>
  <si>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</si>
  <si>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</si>
  <si>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</si>
  <si>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</si>
  <si>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</si>
  <si>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</si>
  <si>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</si>
  <si>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</si>
  <si>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</si>
  <si>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</si>
  <si>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</si>
  <si>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</si>
  <si>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</si>
  <si>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</si>
  <si>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</si>
  <si>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</si>
  <si>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</si>
  <si>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</si>
  <si>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</si>
  <si>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</si>
  <si>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</si>
  <si>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</si>
  <si>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</si>
  <si>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</si>
  <si>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</si>
  <si>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</si>
  <si>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</si>
  <si>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</si>
  <si>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</si>
  <si>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</si>
  <si>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</si>
  <si>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</si>
  <si>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</si>
  <si>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</si>
  <si>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</si>
  <si>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</si>
  <si>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</si>
  <si>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</si>
  <si>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</si>
  <si>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</si>
  <si>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</si>
  <si>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</si>
  <si>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</si>
  <si>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</si>
  <si>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</si>
  <si>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</si>
  <si>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</si>
  <si>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</si>
  <si>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</si>
  <si>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</si>
  <si>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</si>
  <si>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</si>
  <si>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</si>
  <si>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</si>
  <si>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</si>
  <si>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</si>
  <si>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</si>
  <si>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</si>
  <si>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</si>
  <si>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</si>
  <si>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</si>
  <si>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</si>
  <si>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</si>
  <si>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</si>
  <si>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</si>
  <si>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</si>
  <si>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</si>
  <si>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</si>
  <si>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</si>
  <si>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</si>
  <si>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</si>
  <si>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</si>
  <si>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</si>
  <si>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</si>
  <si>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</si>
  <si>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</si>
  <si>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</si>
  <si>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</si>
  <si>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</si>
  <si>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</si>
  <si>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</si>
  <si>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</si>
  <si>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</si>
  <si>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</si>
  <si>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</si>
  <si>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</si>
  <si>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</si>
  <si>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</si>
  <si>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</si>
  <si>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</si>
  <si>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</si>
  <si>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</si>
  <si>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</si>
  <si>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</si>
  <si>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</si>
  <si>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</si>
  <si>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</si>
  <si>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</si>
  <si>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</si>
  <si>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</si>
  <si>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</si>
  <si>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</si>
  <si>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</si>
  <si>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</si>
  <si>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</si>
  <si>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</si>
  <si>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</si>
  <si>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</si>
  <si>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</si>
  <si>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</si>
  <si>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</si>
  <si>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</si>
  <si>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</si>
  <si>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</si>
  <si>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</si>
  <si>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</si>
  <si>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</si>
  <si>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</si>
  <si>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</si>
  <si>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</si>
  <si>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</si>
  <si>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</si>
  <si>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</si>
  <si>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</si>
  <si>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</si>
  <si>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</si>
  <si>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</si>
  <si>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</si>
  <si>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</si>
  <si>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</si>
  <si>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</si>
  <si>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</si>
  <si>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</si>
  <si>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</si>
  <si>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</si>
  <si>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</si>
  <si>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</si>
  <si>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</si>
  <si>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</si>
  <si>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</si>
  <si>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</si>
  <si>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</si>
  <si>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</si>
  <si>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</si>
  <si>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</si>
  <si>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</si>
  <si>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</si>
  <si>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</si>
  <si>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</si>
  <si>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</si>
  <si>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</si>
  <si>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</si>
  <si>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</si>
  <si>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</si>
  <si>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</si>
  <si>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</si>
  <si>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</si>
  <si>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</si>
  <si>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</si>
  <si>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</si>
  <si>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</si>
  <si>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</si>
  <si>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</si>
  <si>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</si>
  <si>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</si>
  <si>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</si>
  <si>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</si>
  <si>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</si>
  <si>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</si>
  <si>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</si>
  <si>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</si>
  <si>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</si>
  <si>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</si>
  <si>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</si>
  <si>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</si>
  <si>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</si>
  <si>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</si>
  <si>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</si>
  <si>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</si>
  <si>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</si>
  <si>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</si>
  <si>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</si>
  <si>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</si>
  <si>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</si>
  <si>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</si>
  <si>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</si>
  <si>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</si>
  <si>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</si>
  <si>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</si>
  <si>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</si>
  <si>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</si>
  <si>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</si>
  <si>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</si>
  <si>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</si>
  <si>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</si>
  <si>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</si>
  <si>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</si>
  <si>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</si>
  <si>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</si>
  <si>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</si>
  <si>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</si>
  <si>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</si>
  <si>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</si>
  <si>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</si>
  <si>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</si>
  <si>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</si>
  <si>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</si>
  <si>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</si>
  <si>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</si>
  <si>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</si>
  <si>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</si>
  <si>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</si>
  <si>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</si>
  <si>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</si>
  <si>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</si>
  <si>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</si>
  <si>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</si>
  <si>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</si>
  <si>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</si>
  <si>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</si>
  <si>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</si>
  <si>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</si>
  <si>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</si>
  <si>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</si>
  <si>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</si>
  <si>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</si>
  <si>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</si>
  <si>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</si>
  <si>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</si>
  <si>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</si>
  <si>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</si>
  <si>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</si>
  <si>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</si>
  <si>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</si>
  <si>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</si>
  <si>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</si>
  <si>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</si>
  <si>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</si>
  <si>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</si>
  <si>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</si>
  <si>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</si>
  <si>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</si>
  <si>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</si>
  <si>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</si>
  <si>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</si>
  <si>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</si>
  <si>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</si>
  <si>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</si>
  <si>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</si>
  <si>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</si>
  <si>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</si>
  <si>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</si>
  <si>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</si>
  <si>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</si>
  <si>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</si>
  <si>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</si>
  <si>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</si>
  <si>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</si>
  <si>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</si>
  <si>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</si>
  <si>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</si>
  <si>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</si>
  <si>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</si>
  <si>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</si>
  <si>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</si>
  <si>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</si>
  <si>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</si>
  <si>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</si>
  <si>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</si>
  <si>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</si>
  <si>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</si>
  <si>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</si>
  <si>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</si>
  <si>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</si>
  <si>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</si>
  <si>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</si>
  <si>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</si>
  <si>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</si>
  <si>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</si>
  <si>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</si>
  <si>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</si>
  <si>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</si>
  <si>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</si>
  <si>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</si>
  <si>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</si>
  <si>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</si>
  <si>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</si>
  <si>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</si>
  <si>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</si>
  <si>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</si>
  <si>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</si>
  <si>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</si>
  <si>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</si>
  <si>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</si>
  <si>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</si>
  <si>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</si>
  <si>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</si>
  <si>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</si>
  <si>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</si>
  <si>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</si>
  <si>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</si>
  <si>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</si>
  <si>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</si>
  <si>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</si>
  <si>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</si>
  <si>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</si>
  <si>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</si>
  <si>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</si>
  <si>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</si>
  <si>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</si>
  <si>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</si>
  <si>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</si>
  <si>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</si>
  <si>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</si>
  <si>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</si>
  <si>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</si>
  <si>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</si>
  <si>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</si>
  <si>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</si>
  <si>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</si>
  <si>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</si>
  <si>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</si>
  <si>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</si>
  <si>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</si>
  <si>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</si>
  <si>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</si>
  <si>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</si>
  <si>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</si>
  <si>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</si>
  <si>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</si>
  <si>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</si>
  <si>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</si>
  <si>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</si>
  <si>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</si>
  <si>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</si>
  <si>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</si>
  <si>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</si>
  <si>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</si>
  <si>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</si>
  <si>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</si>
  <si>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</si>
  <si>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</si>
  <si>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</si>
  <si>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</si>
  <si>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</si>
  <si>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</si>
  <si>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</si>
  <si>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</si>
  <si>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</si>
  <si>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</si>
  <si>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</si>
  <si>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</si>
  <si>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</si>
  <si>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</si>
  <si>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</si>
  <si>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</si>
  <si>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</si>
  <si>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</si>
  <si>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</si>
  <si>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</si>
  <si>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</si>
  <si>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</si>
  <si>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</si>
  <si>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</si>
  <si>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</si>
  <si>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</si>
  <si>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</si>
  <si>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</si>
  <si>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</si>
  <si>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</si>
  <si>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</si>
  <si>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</si>
  <si>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</si>
  <si>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</si>
  <si>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</si>
  <si>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</si>
  <si>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</si>
  <si>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</si>
  <si>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</si>
  <si>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</si>
  <si>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</si>
  <si>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</si>
  <si>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</si>
  <si>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</si>
  <si>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</si>
  <si>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</si>
  <si>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</si>
  <si>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</si>
  <si>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</si>
  <si>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</si>
  <si>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</si>
  <si>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</si>
  <si>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</si>
  <si>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</si>
  <si>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</si>
  <si>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</si>
  <si>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</si>
  <si>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</si>
  <si>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</si>
  <si>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</si>
  <si>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</si>
  <si>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</si>
  <si>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</si>
  <si>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</si>
  <si>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</si>
  <si>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</si>
  <si>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</si>
  <si>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</si>
  <si>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</si>
  <si>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</si>
  <si>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</si>
  <si>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</si>
  <si>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</si>
  <si>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</si>
  <si>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</si>
  <si>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</si>
  <si>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</si>
  <si>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</si>
  <si>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</si>
  <si>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</si>
  <si>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</si>
  <si>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</si>
  <si>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</si>
  <si>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</si>
  <si>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</si>
  <si>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</si>
  <si>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</si>
  <si>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</si>
  <si>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</si>
  <si>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</si>
  <si>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</si>
  <si>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</si>
  <si>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</si>
  <si>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</si>
  <si>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</si>
  <si>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</si>
  <si>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</si>
  <si>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</si>
  <si>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</si>
  <si>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</si>
  <si>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</si>
  <si>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</si>
  <si>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</si>
  <si>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</si>
  <si>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</si>
  <si>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</si>
  <si>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</si>
  <si>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</si>
  <si>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</si>
  <si>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</si>
  <si>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</si>
  <si>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</si>
  <si>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</si>
  <si>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</si>
  <si>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</si>
  <si>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</si>
  <si>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</si>
  <si>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</si>
  <si>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</si>
  <si>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</si>
  <si>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</si>
  <si>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</si>
  <si>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</si>
  <si>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</si>
  <si>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</si>
  <si>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</si>
  <si>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</si>
  <si>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</si>
  <si>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</si>
  <si>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</si>
  <si>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</si>
  <si>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</si>
  <si>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</si>
  <si>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</si>
  <si>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</si>
  <si>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</si>
  <si>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</si>
  <si>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</si>
  <si>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</si>
  <si>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</si>
  <si>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</si>
  <si>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</si>
  <si>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</si>
  <si>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</si>
  <si>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</si>
  <si>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</si>
  <si>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</si>
  <si>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</si>
  <si>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</si>
  <si>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</si>
  <si>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</si>
  <si>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</si>
  <si>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</si>
  <si>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</si>
  <si>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</si>
  <si>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</si>
  <si>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</si>
  <si>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</si>
  <si>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</si>
  <si>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</si>
  <si>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</si>
  <si>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</si>
  <si>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</si>
  <si>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</si>
  <si>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</si>
  <si>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</si>
  <si>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</si>
  <si>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</si>
  <si>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</si>
  <si>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</si>
  <si>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</si>
  <si>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</si>
  <si>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</si>
  <si>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</si>
  <si>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</si>
  <si>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</si>
  <si>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</si>
  <si>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</si>
  <si>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</si>
  <si>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</si>
  <si>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</si>
  <si>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</si>
  <si>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</si>
  <si>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</si>
  <si>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</si>
  <si>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</si>
  <si>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</si>
  <si>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</si>
  <si>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</si>
  <si>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</si>
  <si>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</si>
  <si>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</si>
  <si>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</si>
  <si>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</si>
  <si>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</si>
  <si>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</si>
  <si>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</si>
  <si>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</si>
  <si>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</si>
  <si>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</si>
  <si>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</si>
  <si>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</si>
  <si>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</si>
  <si>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</si>
  <si>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</si>
  <si>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</si>
  <si>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</si>
  <si>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</si>
  <si>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</si>
  <si>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</si>
  <si>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</si>
  <si>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</si>
  <si>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</si>
  <si>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</si>
  <si>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</si>
  <si>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</si>
  <si>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</si>
  <si>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</si>
  <si>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</si>
  <si>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</si>
  <si>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</si>
  <si>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</si>
  <si>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</si>
  <si>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</si>
  <si>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</si>
  <si>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</si>
  <si>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</si>
  <si>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</si>
  <si>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</si>
  <si>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</si>
  <si>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</si>
  <si>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</si>
  <si>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</si>
  <si>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</si>
  <si>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</si>
  <si>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</si>
  <si>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</si>
  <si>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</si>
  <si>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</si>
  <si>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</si>
  <si>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</si>
  <si>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</si>
  <si>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</si>
  <si>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</si>
  <si>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</si>
  <si>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</si>
  <si>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</si>
  <si>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</si>
  <si>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</si>
  <si>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</si>
  <si>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</si>
  <si>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</si>
  <si>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</si>
  <si>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</si>
  <si>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</si>
  <si>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</si>
  <si>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</si>
  <si>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</si>
  <si>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</si>
  <si>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</si>
  <si>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</si>
  <si>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</si>
  <si>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</si>
  <si>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</si>
  <si>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</si>
  <si>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</si>
  <si>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</si>
  <si>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</si>
  <si>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</si>
  <si>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</si>
  <si>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</si>
  <si>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</si>
  <si>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</si>
  <si>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</si>
  <si>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</si>
  <si>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</si>
  <si>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</si>
  <si>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</si>
  <si>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</si>
  <si>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</si>
  <si>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</si>
  <si>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</si>
  <si>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</si>
  <si>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</si>
  <si>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</si>
  <si>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</si>
  <si>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</si>
  <si>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</si>
  <si>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</si>
  <si>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</si>
  <si>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</si>
  <si>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</si>
  <si>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</si>
  <si>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</si>
  <si>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</si>
  <si>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</si>
  <si>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</si>
  <si>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</si>
  <si>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</si>
  <si>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</si>
  <si>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</si>
  <si>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</si>
  <si>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</si>
  <si>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</si>
  <si>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</si>
  <si>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</si>
  <si>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</si>
  <si>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</si>
  <si>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</si>
  <si>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</si>
  <si>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</si>
  <si>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</si>
  <si>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</si>
  <si>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</si>
  <si>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</si>
  <si>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</si>
  <si>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</si>
  <si>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</si>
  <si>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</si>
  <si>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</si>
  <si>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</si>
  <si>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</si>
  <si>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</si>
  <si>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</si>
  <si>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</si>
  <si>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</si>
  <si>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</si>
  <si>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</si>
  <si>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</si>
  <si>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</si>
  <si>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</si>
  <si>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</si>
  <si>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</si>
  <si>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</si>
  <si>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</si>
  <si>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</si>
  <si>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</si>
  <si>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</si>
  <si>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</si>
  <si>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</si>
  <si>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</si>
  <si>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</si>
  <si>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</si>
  <si>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</si>
  <si>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</si>
  <si>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</si>
  <si>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</si>
  <si>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</si>
  <si>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</si>
  <si>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</si>
  <si>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</si>
  <si>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</si>
  <si>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</si>
  <si>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</si>
  <si>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</si>
  <si>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</si>
  <si>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</si>
  <si>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</si>
  <si>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</si>
  <si>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</si>
  <si>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</si>
  <si>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</si>
  <si>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</si>
  <si>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</si>
  <si>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</si>
  <si>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</si>
  <si>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</si>
  <si>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</si>
  <si>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</si>
  <si>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</si>
  <si>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</si>
  <si>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</si>
  <si>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</si>
  <si>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</si>
  <si>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</si>
  <si>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</si>
  <si>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</si>
  <si>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</si>
  <si>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</si>
  <si>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</si>
  <si>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</si>
  <si>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</si>
  <si>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</si>
  <si>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</si>
  <si>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</si>
  <si>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</si>
  <si>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</si>
  <si>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</si>
  <si>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</si>
  <si>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</si>
  <si>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</si>
  <si>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</si>
  <si>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</si>
  <si>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</si>
  <si>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</si>
  <si>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</si>
  <si>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</si>
  <si>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</si>
  <si>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</si>
  <si>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</si>
  <si>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</si>
  <si>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</si>
  <si>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</si>
  <si>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</si>
  <si>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</si>
  <si>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</si>
  <si>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</si>
  <si>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</si>
  <si>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</si>
  <si>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</si>
  <si>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</si>
  <si>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</si>
  <si>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</si>
  <si>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</si>
  <si>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</si>
  <si>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</si>
  <si>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</si>
  <si>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</si>
  <si>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</si>
  <si>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</si>
  <si>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</si>
  <si>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</si>
  <si>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</si>
  <si>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</si>
  <si>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</si>
  <si>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</si>
  <si>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</si>
  <si>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</si>
  <si>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</si>
  <si>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</si>
  <si>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</si>
  <si>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</si>
  <si>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</si>
  <si>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</si>
  <si>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</si>
  <si>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</si>
  <si>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</si>
  <si>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</si>
  <si>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</si>
  <si>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</si>
  <si>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</si>
  <si>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</si>
  <si>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</si>
  <si>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</si>
  <si>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</si>
  <si>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</si>
  <si>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</si>
  <si>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</si>
  <si>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</si>
  <si>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</si>
  <si>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</si>
  <si>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</si>
  <si>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</si>
  <si>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</si>
  <si>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</si>
  <si>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</si>
  <si>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</si>
  <si>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</si>
  <si>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</si>
  <si>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</si>
  <si>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</si>
  <si>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</si>
  <si>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</si>
  <si>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</si>
  <si>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</si>
  <si>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</si>
  <si>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</si>
  <si>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</si>
  <si>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</si>
  <si>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</si>
  <si>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</si>
  <si>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</si>
  <si>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</si>
  <si>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</si>
  <si>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</si>
  <si>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</si>
  <si>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</si>
  <si>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</si>
  <si>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</si>
  <si>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</si>
  <si>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</si>
  <si>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</si>
  <si>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</si>
  <si>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</si>
  <si>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</si>
  <si>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</si>
  <si>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</si>
  <si>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</si>
  <si>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</si>
  <si>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</si>
  <si>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</si>
  <si>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</si>
  <si>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</si>
  <si>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</si>
  <si>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</si>
  <si>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</si>
  <si>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</si>
  <si>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</si>
  <si>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</si>
  <si>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</si>
  <si>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</si>
  <si>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</si>
  <si>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</si>
  <si>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</si>
  <si>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</si>
  <si>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</si>
  <si>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</si>
  <si>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</si>
  <si>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</si>
  <si>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</si>
  <si>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</si>
  <si>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</si>
  <si>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</si>
  <si>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</si>
  <si>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</si>
  <si>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</si>
  <si>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</si>
  <si>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</si>
  <si>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</si>
  <si>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</si>
  <si>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</si>
  <si>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</si>
  <si>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</si>
  <si>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</si>
  <si>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</si>
  <si>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</si>
  <si>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</si>
  <si>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</si>
  <si>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</si>
  <si>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</si>
  <si>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</si>
  <si>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</si>
  <si>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</si>
  <si>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</si>
  <si>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</si>
  <si>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</si>
  <si>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</si>
  <si>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</si>
  <si>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</si>
  <si>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</si>
  <si>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</si>
  <si>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</si>
  <si>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</si>
  <si>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</si>
  <si>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</si>
  <si>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</si>
  <si>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</si>
  <si>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</si>
  <si>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</si>
  <si>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</si>
  <si>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</si>
  <si>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</si>
  <si>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</si>
  <si>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</si>
  <si>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</si>
  <si>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</si>
  <si>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</si>
  <si>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</si>
  <si>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</si>
  <si>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</si>
  <si>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</si>
  <si>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</si>
  <si>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</si>
  <si>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</si>
  <si>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</si>
  <si>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</si>
  <si>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</si>
  <si>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</si>
  <si>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</si>
  <si>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</si>
  <si>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</si>
  <si>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</si>
  <si>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</si>
  <si>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</si>
  <si>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</si>
  <si>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</si>
  <si>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</si>
  <si>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</si>
  <si>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</si>
  <si>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</si>
  <si>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</si>
  <si>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</si>
  <si>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</si>
  <si>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</si>
  <si>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</si>
  <si>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</si>
  <si>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</si>
  <si>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</si>
  <si>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</si>
  <si>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</si>
  <si>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</si>
  <si>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</si>
  <si>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</si>
  <si>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</si>
  <si>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</si>
  <si>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</si>
  <si>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</si>
  <si>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</si>
  <si>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</si>
  <si>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</si>
  <si>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</si>
  <si>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</si>
  <si>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</si>
  <si>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</si>
  <si>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</si>
  <si>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</si>
  <si>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</si>
  <si>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</si>
  <si>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</si>
  <si>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</si>
  <si>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</si>
  <si>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</si>
  <si>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</si>
  <si>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</si>
  <si>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</si>
  <si>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</si>
  <si>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</si>
  <si>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</si>
  <si>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</si>
  <si>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</si>
  <si>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</si>
  <si>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</si>
  <si>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</si>
  <si>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</si>
  <si>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</si>
  <si>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</si>
  <si>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</si>
  <si>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</si>
  <si>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</si>
  <si>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</si>
  <si>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</si>
  <si>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</si>
  <si>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</si>
  <si>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</si>
  <si>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</si>
  <si>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</si>
  <si>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</si>
  <si>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</si>
  <si>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</si>
  <si>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</si>
  <si>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</si>
  <si>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</si>
  <si>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</si>
  <si>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</si>
  <si>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</si>
  <si>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</si>
  <si>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</si>
  <si>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</si>
  <si>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</si>
  <si>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</si>
  <si>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</si>
  <si>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</si>
  <si>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</si>
  <si>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</si>
  <si>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</si>
  <si>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</si>
  <si>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</si>
  <si>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</si>
  <si>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</si>
  <si>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</si>
  <si>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</si>
  <si>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</si>
  <si>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</si>
  <si>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</si>
  <si>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</si>
  <si>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</si>
  <si>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</si>
  <si>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</si>
  <si>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</si>
  <si>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</si>
  <si>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</si>
  <si>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</si>
  <si>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</si>
  <si>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</si>
  <si>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</si>
  <si>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</si>
  <si>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</si>
  <si>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</si>
  <si>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</si>
  <si>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</si>
  <si>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</si>
  <si>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</si>
  <si>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</si>
  <si>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</si>
  <si>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</si>
  <si>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</si>
  <si>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</si>
  <si>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</si>
  <si>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</si>
  <si>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</si>
  <si>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</si>
  <si>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</si>
  <si>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</si>
  <si>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</si>
  <si>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</si>
  <si>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</si>
  <si>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</si>
  <si>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</si>
  <si>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</si>
  <si>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</si>
  <si>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</si>
  <si>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</si>
  <si>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</si>
  <si>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</si>
  <si>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</si>
  <si>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</si>
  <si>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</si>
  <si>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</si>
  <si>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</si>
  <si>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</si>
  <si>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</si>
  <si>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</si>
  <si>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</si>
  <si>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</si>
  <si>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</si>
  <si>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</si>
  <si>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</si>
  <si>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</si>
  <si>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</si>
  <si>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</si>
  <si>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</si>
  <si>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</si>
  <si>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</si>
  <si>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</si>
  <si>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</si>
  <si>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</si>
  <si>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</si>
  <si>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</si>
  <si>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</si>
  <si>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</si>
  <si>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</si>
  <si>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</si>
  <si>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</si>
  <si>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</si>
  <si>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</si>
  <si>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</si>
  <si>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</si>
  <si>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</si>
  <si>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</si>
  <si>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</si>
  <si>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</si>
  <si>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</si>
  <si>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</si>
  <si>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</si>
  <si>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</si>
  <si>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</si>
  <si>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</si>
  <si>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</si>
  <si>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</si>
  <si>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</si>
  <si>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</si>
  <si>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</si>
  <si>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</si>
  <si>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</si>
  <si>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</si>
  <si>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</si>
  <si>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</si>
  <si>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</si>
  <si>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</si>
  <si>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</si>
  <si>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</si>
  <si>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</si>
  <si>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</si>
  <si>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</si>
  <si>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</si>
  <si>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</si>
  <si>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</si>
  <si>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</si>
  <si>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</si>
  <si>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</si>
  <si>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</si>
  <si>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</si>
  <si>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</si>
  <si>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</si>
  <si>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</si>
  <si>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</si>
  <si>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</si>
  <si>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</si>
  <si>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</si>
  <si>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</si>
  <si>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</si>
  <si>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</si>
  <si>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</si>
  <si>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</si>
  <si>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</si>
  <si>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</si>
  <si>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</si>
  <si>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</si>
  <si>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</si>
  <si>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</si>
  <si>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</si>
  <si>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</si>
  <si>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</si>
  <si>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</si>
  <si>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</si>
  <si>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</si>
  <si>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</si>
  <si>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</si>
  <si>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</si>
  <si>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</si>
  <si>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</si>
  <si>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</si>
  <si>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</si>
  <si>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</si>
  <si>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</si>
  <si>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</si>
  <si>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</si>
  <si>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</si>
  <si>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</si>
  <si>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</si>
  <si>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</si>
  <si>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</si>
  <si>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</si>
  <si>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</si>
  <si>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</si>
  <si>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</si>
  <si>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</si>
  <si>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</si>
  <si>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</si>
  <si>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</si>
  <si>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</si>
  <si>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</si>
  <si>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</si>
  <si>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</si>
  <si>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</si>
  <si>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</si>
  <si>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</si>
  <si>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</si>
  <si>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</si>
  <si>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</si>
  <si>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</si>
  <si>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</si>
  <si>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</si>
  <si>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</si>
  <si>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</si>
  <si>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</si>
  <si>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</si>
  <si>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</si>
  <si>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</si>
  <si>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</si>
  <si>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</si>
  <si>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</si>
  <si>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</si>
  <si>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</si>
  <si>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</si>
  <si>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</si>
  <si>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</si>
  <si>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</si>
  <si>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</si>
  <si>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</si>
  <si>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</si>
  <si>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</si>
  <si>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</si>
  <si>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</si>
  <si>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</si>
  <si>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</si>
  <si>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</si>
  <si>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</si>
  <si>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</si>
  <si>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</si>
  <si>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</si>
  <si>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</si>
  <si>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</si>
  <si>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</si>
  <si>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</si>
  <si>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</si>
  <si>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</si>
  <si>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</si>
  <si>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</si>
  <si>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</si>
  <si>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</si>
  <si>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</si>
  <si>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</si>
  <si>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</si>
  <si>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</si>
  <si>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</si>
  <si>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</si>
  <si>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</si>
  <si>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</si>
  <si>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</si>
  <si>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</si>
  <si>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</si>
  <si>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</si>
  <si>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</si>
  <si>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</si>
  <si>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</si>
  <si>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</si>
  <si>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</si>
  <si>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</si>
  <si>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</si>
  <si>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</si>
  <si>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</si>
  <si>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</si>
  <si>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</si>
  <si>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</si>
  <si>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</si>
  <si>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</si>
  <si>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</si>
  <si>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</si>
  <si>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</si>
  <si>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</si>
  <si>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</si>
  <si>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</si>
  <si>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</si>
  <si>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</si>
  <si>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</si>
  <si>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</si>
  <si>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</si>
  <si>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</si>
  <si>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</si>
  <si>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</si>
  <si>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</si>
  <si>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</si>
  <si>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</si>
  <si>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</si>
  <si>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</si>
  <si>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</si>
  <si>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</si>
  <si>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</si>
  <si>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</si>
  <si>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</si>
  <si>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</si>
  <si>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</si>
  <si>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</si>
  <si>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</si>
  <si>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</si>
  <si>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</si>
  <si>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</si>
  <si>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</si>
  <si>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</si>
  <si>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</si>
  <si>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</si>
  <si>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</si>
  <si>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</si>
  <si>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</si>
  <si>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</si>
  <si>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</si>
  <si>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</si>
  <si>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</si>
  <si>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</si>
  <si>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</si>
  <si>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</si>
  <si>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</si>
  <si>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</si>
  <si>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</si>
  <si>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</si>
  <si>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</si>
  <si>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</si>
  <si>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</si>
  <si>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</si>
  <si>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</si>
  <si>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</si>
  <si>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</si>
  <si>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</si>
  <si>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</si>
  <si>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</si>
  <si>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</si>
  <si>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</si>
  <si>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</si>
  <si>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</si>
  <si>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</si>
  <si>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</si>
  <si>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</si>
  <si>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</si>
  <si>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</si>
  <si>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</si>
  <si>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</si>
  <si>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</si>
  <si>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</si>
  <si>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</si>
  <si>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</si>
  <si>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</si>
  <si>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</si>
  <si>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</si>
  <si>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</si>
  <si>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</si>
  <si>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</si>
  <si>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</si>
  <si>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</si>
  <si>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</si>
  <si>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</si>
  <si>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</si>
  <si>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</si>
  <si>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</si>
  <si>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</si>
  <si>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</si>
  <si>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</si>
  <si>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</si>
  <si>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</si>
  <si>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</si>
  <si>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</si>
  <si>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</si>
  <si>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</si>
  <si>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</si>
  <si>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</si>
  <si>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</si>
  <si>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</si>
  <si>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</si>
  <si>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</si>
  <si>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</si>
  <si>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</si>
  <si>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</si>
  <si>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</si>
  <si>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</si>
  <si>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</si>
  <si>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</si>
  <si>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</si>
  <si>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</si>
  <si>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</si>
  <si>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</si>
  <si>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</si>
  <si>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</si>
  <si>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</si>
  <si>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</si>
  <si>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</si>
  <si>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</si>
  <si>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</si>
  <si>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</si>
  <si>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</si>
  <si>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</si>
  <si>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</si>
  <si>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</si>
  <si>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</si>
  <si>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</si>
  <si>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</si>
  <si>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</si>
  <si>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</si>
  <si>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</si>
  <si>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</si>
  <si>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</si>
  <si>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</si>
  <si>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</si>
  <si>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</si>
  <si>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</si>
  <si>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</si>
  <si>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</si>
  <si>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</si>
  <si>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</si>
  <si>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</si>
  <si>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</si>
  <si>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</si>
  <si>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</si>
  <si>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</si>
  <si>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</si>
  <si>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</si>
  <si>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</si>
  <si>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</si>
  <si>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</si>
  <si>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</si>
  <si>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</si>
  <si>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</si>
  <si>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</si>
  <si>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</si>
  <si>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</si>
  <si>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</si>
  <si>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</si>
  <si>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</si>
  <si>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</si>
  <si>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</si>
  <si>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</si>
  <si>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</si>
  <si>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</si>
  <si>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</si>
  <si>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</si>
  <si>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</si>
  <si>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</si>
  <si>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</si>
  <si>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</si>
  <si>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</si>
  <si>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</si>
  <si>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</si>
  <si>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</si>
  <si>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</si>
  <si>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</si>
  <si>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</si>
  <si>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</si>
  <si>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</si>
  <si>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</si>
  <si>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</si>
  <si>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</si>
  <si>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</si>
  <si>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</si>
  <si>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</si>
  <si>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</si>
  <si>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</si>
  <si>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</si>
  <si>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</si>
  <si>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</si>
  <si>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</si>
  <si>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</si>
  <si>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</si>
  <si>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</si>
  <si>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</si>
  <si>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</si>
  <si>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</si>
  <si>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</si>
  <si>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</si>
  <si>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</si>
  <si>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</si>
  <si>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</si>
  <si>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</si>
  <si>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</si>
  <si>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</si>
  <si>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</si>
  <si>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</si>
  <si>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</si>
  <si>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</si>
  <si>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</si>
  <si>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</si>
  <si>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</si>
  <si>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</si>
  <si>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</si>
  <si>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</si>
  <si>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</si>
  <si>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</si>
  <si>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</si>
  <si>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</si>
  <si>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</si>
  <si>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</si>
  <si>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</si>
  <si>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</si>
  <si>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</si>
  <si>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</si>
  <si>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</si>
  <si>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</si>
  <si>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</si>
  <si>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</si>
  <si>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</si>
  <si>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</si>
  <si>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</si>
  <si>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</si>
  <si>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</si>
  <si>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</si>
  <si>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</si>
  <si>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</si>
  <si>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</si>
  <si>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</si>
  <si>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</si>
  <si>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</si>
  <si>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</si>
  <si>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</si>
  <si>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</si>
  <si>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</si>
  <si>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</si>
  <si>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</si>
  <si>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</si>
  <si>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</si>
  <si>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</si>
  <si>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</si>
  <si>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</si>
  <si>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</si>
  <si>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</si>
  <si>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</si>
  <si>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</si>
  <si>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</si>
  <si>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</si>
  <si>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</si>
  <si>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</si>
  <si>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</si>
  <si>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</si>
  <si>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</si>
  <si>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</si>
  <si>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</si>
  <si>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</si>
  <si>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</si>
  <si>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</si>
  <si>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</si>
  <si>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</si>
  <si>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</si>
  <si>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</si>
  <si>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</si>
  <si>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</si>
  <si>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</si>
  <si>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</si>
  <si>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</si>
  <si>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</si>
  <si>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</si>
  <si>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</si>
  <si>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</si>
  <si>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</si>
  <si>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</si>
  <si>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</si>
  <si>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</si>
  <si>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</si>
  <si>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</si>
  <si>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</si>
  <si>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</si>
  <si>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</si>
  <si>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</si>
  <si>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</si>
  <si>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</si>
  <si>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</si>
  <si>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</si>
  <si>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</si>
  <si>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</si>
  <si>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</si>
  <si>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</si>
  <si>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</si>
  <si>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</si>
  <si>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</si>
  <si>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</si>
  <si>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</si>
  <si>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</si>
  <si>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</si>
  <si>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</si>
  <si>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</si>
  <si>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</si>
  <si>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</si>
  <si>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</si>
  <si>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</si>
  <si>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</si>
  <si>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</si>
  <si>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</si>
  <si>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</si>
  <si>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</si>
  <si>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</si>
  <si>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</si>
  <si>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</si>
  <si>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</si>
  <si>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</si>
  <si>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</si>
  <si>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</si>
  <si>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</si>
  <si>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</si>
  <si>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</si>
  <si>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</si>
  <si>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</si>
  <si>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</si>
  <si>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</si>
  <si>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</si>
  <si>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</si>
  <si>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</si>
  <si>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</si>
  <si>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</si>
  <si>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</si>
  <si>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</si>
  <si>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</si>
  <si>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</si>
  <si>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</si>
  <si>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</si>
  <si>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</si>
  <si>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</si>
  <si>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</si>
  <si>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</si>
  <si>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</si>
  <si>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</si>
  <si>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</si>
  <si>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</si>
  <si>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</si>
  <si>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</si>
  <si>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</si>
  <si>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</si>
  <si>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</si>
  <si>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</si>
  <si>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</si>
  <si>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</si>
  <si>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</si>
  <si>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</si>
  <si>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</si>
  <si>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</si>
  <si>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</si>
  <si>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</si>
  <si>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</si>
  <si>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</si>
  <si>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</si>
  <si>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</si>
  <si>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</si>
  <si>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</si>
  <si>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</si>
  <si>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</si>
  <si>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</si>
  <si>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</si>
  <si>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</si>
  <si>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</si>
  <si>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</si>
  <si>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</si>
  <si>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</si>
  <si>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</si>
  <si>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</si>
  <si>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</si>
  <si>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</si>
  <si>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</si>
  <si>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</si>
  <si>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</si>
  <si>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</si>
  <si>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</si>
  <si>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</si>
  <si>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</si>
  <si>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</si>
  <si>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</si>
  <si>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</si>
  <si>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</si>
  <si>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</si>
  <si>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</si>
  <si>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</si>
  <si>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</si>
  <si>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</si>
  <si>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</si>
  <si>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</si>
  <si>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</si>
  <si>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</si>
  <si>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</si>
  <si>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</si>
  <si>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</si>
  <si>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</si>
  <si>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</si>
  <si>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</si>
  <si>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</si>
  <si>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</si>
  <si>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</si>
  <si>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</si>
  <si>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</si>
  <si>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</si>
  <si>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</si>
  <si>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</si>
  <si>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</si>
  <si>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</si>
  <si>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</si>
  <si>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</si>
  <si>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</si>
  <si>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</si>
  <si>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</si>
  <si>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</si>
  <si>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</si>
  <si>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</si>
  <si>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</si>
  <si>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</si>
  <si>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</si>
  <si>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</si>
  <si>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</si>
  <si>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</si>
  <si>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</si>
  <si>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</si>
  <si>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</si>
  <si>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</si>
  <si>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</si>
  <si>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</si>
  <si>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</si>
  <si>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</si>
  <si>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</si>
  <si>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</si>
  <si>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</si>
  <si>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</si>
  <si>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</si>
  <si>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</si>
  <si>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</si>
  <si>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</si>
  <si>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</si>
  <si>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</si>
  <si>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</si>
  <si>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</si>
  <si>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</si>
  <si>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</si>
  <si>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</si>
  <si>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</si>
  <si>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</si>
  <si>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</si>
  <si>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</si>
  <si>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</si>
  <si>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</si>
  <si>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</si>
  <si>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</si>
  <si>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</si>
  <si>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</si>
  <si>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</si>
  <si>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</si>
  <si>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</si>
  <si>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</si>
  <si>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</si>
  <si>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</si>
  <si>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</si>
  <si>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</si>
  <si>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</si>
  <si>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</si>
  <si>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</si>
  <si>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</si>
  <si>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</si>
  <si>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</si>
  <si>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</si>
  <si>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</si>
  <si>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</si>
  <si>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</si>
  <si>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</si>
  <si>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</si>
  <si>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</si>
  <si>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</si>
  <si>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</si>
  <si>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</si>
  <si>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</si>
  <si>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</si>
  <si>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</si>
  <si>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</si>
  <si>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</si>
  <si>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</si>
  <si>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</si>
  <si>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</si>
  <si>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</si>
  <si>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</si>
  <si>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</si>
  <si>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</si>
  <si>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</si>
  <si>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</si>
  <si>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</si>
  <si>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</si>
  <si>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</si>
  <si>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</si>
  <si>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</si>
  <si>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</si>
  <si>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</si>
  <si>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</si>
  <si>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</si>
  <si>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</si>
  <si>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</si>
  <si>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</si>
  <si>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</si>
  <si>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</si>
  <si>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</si>
  <si>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</si>
  <si>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</si>
  <si>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</si>
  <si>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</si>
  <si>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</si>
  <si>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</si>
  <si>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</si>
  <si>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</si>
  <si>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</si>
  <si>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</si>
  <si>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</si>
  <si>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</si>
  <si>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</si>
  <si>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</si>
  <si>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</si>
  <si>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</si>
  <si>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</si>
  <si>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</si>
  <si>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</si>
  <si>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</si>
  <si>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</si>
  <si>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</si>
  <si>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</si>
  <si>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</si>
  <si>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</si>
  <si>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</si>
  <si>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</si>
  <si>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</si>
  <si>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</si>
  <si>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</si>
  <si>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</si>
  <si>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</si>
  <si>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</si>
  <si>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</si>
  <si>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</si>
  <si>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</si>
  <si>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</si>
  <si>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</si>
  <si>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</si>
  <si>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</si>
  <si>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</si>
  <si>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</si>
  <si>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</si>
  <si>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</si>
  <si>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</si>
  <si>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</si>
  <si>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</si>
  <si>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</si>
  <si>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</si>
  <si>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</si>
  <si>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</si>
  <si>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</si>
  <si>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</si>
  <si>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</si>
  <si>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</si>
  <si>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</si>
  <si>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</si>
  <si>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</si>
  <si>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</si>
  <si>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</si>
  <si>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</si>
  <si>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</si>
  <si>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</si>
  <si>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</si>
  <si>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</si>
  <si>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</si>
  <si>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</si>
  <si>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</si>
  <si>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</si>
  <si>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</si>
  <si>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</si>
  <si>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</si>
  <si>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</si>
  <si>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</si>
  <si>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</si>
  <si>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</si>
  <si>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</si>
  <si>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</si>
  <si>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</si>
  <si>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</si>
  <si>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</si>
  <si>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</si>
  <si>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</si>
  <si>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</si>
  <si>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</si>
  <si>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</si>
  <si>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</si>
  <si>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</si>
  <si>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</si>
  <si>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</si>
  <si>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</si>
  <si>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</si>
  <si>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</si>
  <si>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</si>
  <si>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</si>
  <si>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</si>
  <si>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</si>
  <si>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</si>
  <si>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</si>
  <si>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</si>
  <si>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</si>
  <si>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</si>
  <si>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</si>
  <si>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</si>
  <si>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</si>
  <si>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</si>
  <si>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</si>
  <si>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</si>
  <si>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</si>
  <si>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</si>
  <si>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</si>
  <si>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</si>
  <si>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</si>
  <si>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</si>
  <si>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</si>
  <si>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</si>
  <si>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</si>
  <si>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</si>
  <si>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</si>
  <si>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</si>
  <si>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</si>
  <si>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</si>
  <si>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</si>
  <si>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</si>
  <si>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</si>
  <si>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</si>
  <si>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</si>
  <si>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</si>
  <si>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</si>
  <si>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</si>
  <si>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</si>
  <si>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</si>
  <si>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</si>
  <si>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</si>
  <si>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</si>
  <si>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</si>
  <si>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</si>
  <si>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</si>
  <si>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</si>
  <si>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</si>
  <si>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</si>
  <si>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</si>
  <si>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</si>
  <si>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</si>
  <si>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</si>
  <si>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</si>
  <si>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</si>
  <si>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</si>
  <si>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</si>
  <si>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</si>
  <si>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</si>
  <si>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</si>
  <si>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</si>
  <si>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</si>
  <si>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</si>
  <si>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</si>
  <si>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</si>
  <si>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</si>
  <si>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</si>
  <si>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</si>
  <si>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</si>
  <si>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</si>
  <si>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</si>
  <si>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</si>
  <si>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</si>
  <si>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</si>
  <si>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</si>
  <si>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</si>
  <si>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</si>
  <si>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</si>
  <si>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</si>
  <si>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</si>
  <si>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</si>
  <si>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</si>
  <si>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</si>
  <si>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</si>
  <si>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</si>
  <si>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</si>
  <si>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</si>
  <si>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</si>
  <si>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</si>
  <si>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</si>
  <si>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</si>
  <si>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</si>
  <si>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</si>
  <si>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</si>
  <si>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</si>
  <si>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</si>
  <si>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</si>
  <si>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</si>
  <si>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</si>
  <si>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</si>
  <si>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</si>
  <si>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</si>
  <si>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</si>
  <si>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</si>
  <si>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</si>
  <si>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</si>
  <si>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</si>
  <si>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</si>
  <si>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</si>
  <si>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</si>
  <si>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</si>
  <si>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</si>
  <si>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</si>
  <si>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</si>
  <si>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</si>
  <si>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</si>
  <si>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</si>
  <si>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</si>
  <si>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</si>
  <si>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</si>
  <si>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</si>
  <si>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</si>
  <si>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</si>
  <si>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</si>
  <si>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</si>
  <si>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</si>
  <si>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</si>
  <si>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</si>
  <si>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</si>
  <si>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</si>
  <si>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</si>
  <si>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</si>
  <si>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</si>
  <si>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</si>
  <si>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</si>
  <si>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</si>
  <si>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</si>
  <si>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</si>
  <si>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</si>
  <si>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</si>
  <si>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</si>
  <si>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</si>
  <si>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</si>
  <si>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</si>
  <si>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</si>
  <si>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</si>
  <si>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</si>
  <si>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</si>
  <si>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</si>
  <si>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</si>
  <si>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</si>
  <si>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</si>
  <si>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</si>
  <si>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</si>
  <si>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</si>
  <si>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</si>
  <si>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</si>
  <si>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</si>
  <si>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</si>
  <si>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</si>
  <si>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</si>
  <si>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</si>
  <si>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</si>
  <si>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</si>
  <si>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</si>
  <si>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</si>
  <si>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</si>
  <si>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</si>
  <si>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</si>
  <si>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</si>
  <si>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</si>
  <si>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</si>
  <si>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</si>
  <si>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</si>
  <si>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</si>
  <si>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</si>
  <si>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</si>
  <si>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</si>
  <si>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</si>
  <si>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</si>
  <si>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</si>
  <si>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</si>
  <si>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</si>
  <si>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</si>
  <si>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</si>
  <si>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</si>
  <si>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</si>
  <si>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</si>
  <si>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</si>
  <si>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</si>
  <si>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</si>
  <si>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</si>
  <si>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</si>
  <si>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</si>
  <si>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</si>
  <si>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</si>
  <si>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</si>
  <si>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</si>
  <si>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</si>
  <si>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</si>
  <si>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</si>
  <si>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</si>
  <si>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</si>
  <si>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</si>
  <si>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</si>
  <si>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</si>
  <si>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</si>
  <si>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</si>
  <si>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</si>
  <si>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</si>
  <si>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</si>
  <si>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</si>
  <si>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</si>
  <si>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</si>
  <si>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</si>
  <si>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</si>
  <si>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</si>
  <si>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</si>
  <si>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</si>
  <si>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</si>
  <si>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</si>
  <si>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</si>
  <si>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</si>
  <si>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</si>
  <si>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</si>
  <si>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</si>
  <si>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</si>
  <si>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</si>
  <si>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</si>
  <si>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</si>
  <si>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</si>
  <si>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</si>
  <si>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</si>
  <si>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</si>
  <si>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</si>
  <si>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</si>
  <si>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</si>
  <si>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</si>
  <si>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</si>
  <si>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</si>
  <si>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</si>
  <si>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</si>
  <si>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</si>
  <si>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</si>
  <si>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</si>
  <si>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</si>
  <si>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</si>
  <si>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</si>
  <si>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</si>
  <si>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</si>
  <si>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</si>
  <si>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</si>
  <si>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</si>
  <si>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</si>
  <si>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</si>
  <si>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</si>
  <si>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</si>
  <si>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</si>
  <si>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</si>
  <si>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</si>
  <si>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</si>
  <si>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</si>
  <si>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</si>
  <si>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</si>
  <si>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</si>
  <si>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</si>
  <si>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</si>
  <si>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</si>
  <si>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</si>
  <si>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</si>
  <si>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</si>
  <si>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</si>
  <si>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</si>
  <si>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</si>
  <si>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</si>
  <si>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</si>
  <si>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</si>
  <si>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</si>
  <si>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</si>
  <si>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</si>
  <si>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</si>
  <si>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</si>
  <si>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</si>
  <si>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</si>
  <si>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</si>
  <si>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</si>
  <si>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</si>
  <si>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</si>
  <si>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</si>
  <si>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</si>
  <si>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</si>
  <si>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</si>
  <si>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</si>
  <si>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</si>
  <si>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</si>
  <si>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</si>
  <si>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</si>
  <si>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</si>
  <si>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</si>
  <si>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</si>
  <si>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</si>
  <si>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</si>
  <si>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</si>
  <si>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</si>
  <si>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</si>
  <si>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</si>
  <si>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</si>
  <si>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</si>
  <si>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</si>
  <si>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</si>
  <si>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</si>
  <si>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</si>
  <si>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</si>
  <si>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</si>
  <si>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</si>
  <si>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</si>
  <si>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</si>
  <si>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</si>
  <si>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</si>
  <si>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</si>
  <si>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</si>
  <si>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</si>
  <si>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</si>
  <si>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</si>
  <si>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</si>
  <si>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</si>
  <si>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</si>
  <si>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</si>
  <si>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</si>
  <si>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</si>
  <si>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</si>
  <si>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</si>
  <si>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</si>
  <si>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</si>
  <si>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</si>
  <si>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</si>
  <si>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</si>
  <si>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</si>
  <si>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</si>
  <si>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</si>
  <si>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</si>
  <si>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</si>
  <si>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</si>
  <si>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</si>
  <si>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</si>
  <si>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</si>
  <si>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</si>
  <si>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</si>
  <si>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</si>
  <si>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</si>
  <si>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</si>
  <si>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</si>
  <si>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</si>
  <si>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</si>
  <si>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</si>
  <si>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</si>
  <si>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</si>
  <si>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</si>
  <si>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</si>
  <si>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</si>
  <si>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</si>
  <si>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</si>
  <si>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</si>
  <si>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</si>
  <si>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</si>
  <si>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</si>
  <si>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</si>
  <si>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</si>
  <si>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</si>
  <si>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</si>
  <si>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</si>
  <si>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</si>
  <si>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</si>
  <si>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</si>
  <si>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</si>
  <si>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</si>
  <si>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</si>
  <si>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</si>
  <si>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</si>
  <si>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</si>
  <si>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</si>
  <si>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</si>
  <si>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</si>
  <si>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</si>
  <si>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</si>
  <si>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</si>
  <si>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</si>
  <si>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</si>
  <si>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</si>
  <si>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</si>
  <si>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</si>
  <si>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</si>
  <si>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</si>
  <si>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</si>
  <si>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</si>
  <si>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</si>
  <si>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</si>
  <si>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</si>
  <si>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</si>
  <si>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</si>
  <si>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</si>
  <si>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</si>
  <si>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</si>
  <si>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</si>
  <si>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</si>
  <si>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</si>
  <si>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</si>
  <si>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</si>
  <si>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</si>
  <si>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</si>
  <si>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</si>
  <si>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</si>
  <si>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</si>
  <si>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</si>
  <si>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</si>
  <si>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</si>
  <si>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</si>
  <si>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</si>
  <si>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</si>
  <si>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</si>
  <si>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</si>
  <si>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</si>
  <si>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</si>
  <si>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</si>
  <si>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</si>
  <si>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</si>
  <si>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</si>
  <si>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</si>
  <si>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</si>
  <si>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</si>
  <si>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</si>
  <si>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</si>
  <si>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</si>
  <si>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</si>
  <si>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</si>
  <si>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</si>
  <si>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</si>
  <si>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</si>
  <si>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</si>
  <si>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</si>
  <si>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</si>
  <si>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</si>
  <si>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</si>
  <si>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</si>
  <si>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</si>
  <si>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</si>
  <si>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</si>
  <si>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</si>
  <si>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</si>
  <si>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</si>
  <si>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</si>
  <si>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</si>
  <si>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</si>
  <si>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</si>
  <si>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</si>
  <si>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</si>
  <si>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</si>
  <si>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</si>
  <si>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</si>
  <si>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</si>
  <si>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</si>
  <si>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</si>
  <si>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</si>
  <si>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</si>
  <si>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</si>
  <si>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</si>
  <si>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</si>
  <si>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</si>
  <si>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</si>
  <si>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</si>
  <si>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</si>
  <si>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</si>
  <si>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</si>
  <si>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</si>
  <si>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</si>
  <si>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</si>
  <si>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</si>
  <si>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</si>
  <si>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</si>
  <si>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</si>
  <si>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</si>
  <si>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</si>
  <si>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</si>
  <si>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</si>
  <si>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</si>
  <si>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</si>
  <si>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</si>
  <si>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</si>
  <si>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</si>
  <si>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</si>
  <si>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</si>
  <si>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</si>
  <si>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</si>
  <si>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</si>
  <si>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</si>
  <si>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</si>
  <si>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</si>
  <si>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</si>
  <si>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</si>
  <si>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</si>
  <si>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</si>
  <si>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</si>
  <si>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</si>
  <si>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</si>
  <si>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</si>
  <si>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</si>
  <si>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</si>
  <si>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</si>
  <si>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</si>
  <si>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</si>
  <si>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</si>
  <si>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</si>
  <si>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</si>
  <si>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</si>
  <si>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</si>
  <si>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</si>
  <si>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</si>
  <si>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</si>
  <si>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</si>
  <si>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</si>
  <si>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</si>
  <si>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</si>
  <si>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</si>
  <si>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</si>
  <si>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</si>
  <si>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</si>
  <si>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</si>
  <si>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</si>
  <si>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</si>
  <si>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</si>
  <si>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</si>
  <si>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</si>
  <si>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</si>
  <si>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</si>
  <si>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</si>
  <si>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</si>
  <si>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</si>
  <si>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</si>
  <si>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</si>
  <si>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</si>
  <si>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</si>
  <si>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</si>
  <si>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</si>
  <si>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</si>
  <si>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</si>
  <si>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</si>
  <si>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</si>
  <si>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</si>
  <si>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</si>
  <si>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</si>
  <si>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</si>
  <si>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</si>
  <si>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</si>
  <si>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</si>
  <si>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</si>
  <si>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</si>
  <si>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</si>
  <si>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</si>
  <si>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</si>
  <si>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</si>
  <si>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</si>
  <si>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</si>
  <si>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</si>
  <si>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</si>
  <si>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</si>
  <si>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</si>
  <si>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</si>
  <si>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</si>
  <si>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</si>
  <si>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</si>
  <si>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</si>
  <si>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</si>
  <si>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</si>
  <si>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</si>
  <si>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</si>
  <si>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</si>
  <si>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</si>
  <si>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</si>
  <si>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</si>
  <si>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</si>
  <si>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</si>
  <si>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</si>
  <si>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</si>
  <si>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</si>
  <si>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</si>
  <si>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</si>
  <si>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</si>
  <si>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</si>
  <si>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</si>
  <si>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</si>
  <si>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</si>
  <si>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</si>
  <si>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</si>
  <si>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</si>
  <si>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</si>
  <si>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</si>
  <si>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</si>
  <si>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</si>
  <si>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</si>
  <si>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</si>
  <si>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</si>
  <si>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</si>
  <si>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</si>
  <si>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</si>
  <si>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</si>
  <si>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</si>
  <si>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</si>
  <si>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</si>
  <si>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</si>
  <si>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</si>
  <si>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</si>
  <si>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</si>
  <si>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</si>
  <si>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</si>
  <si>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</si>
  <si>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</si>
  <si>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</si>
  <si>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</si>
  <si>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</si>
  <si>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</si>
  <si>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</si>
  <si>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</si>
  <si>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</si>
  <si>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</si>
  <si>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</si>
  <si>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</si>
  <si>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</si>
  <si>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</si>
  <si>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</si>
  <si>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</si>
  <si>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</si>
  <si>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</si>
  <si>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</si>
  <si>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</si>
  <si>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</si>
  <si>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</si>
  <si>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</si>
  <si>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</si>
  <si>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</si>
  <si>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</si>
  <si>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</si>
  <si>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</si>
  <si>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</si>
  <si>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</si>
  <si>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</si>
  <si>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</si>
  <si>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</si>
  <si>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</si>
  <si>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</si>
  <si>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</si>
  <si>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</si>
  <si>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</si>
  <si>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</si>
  <si>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</si>
  <si>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</si>
  <si>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</si>
  <si>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</si>
  <si>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</si>
  <si>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</si>
  <si>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</si>
  <si>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</si>
  <si>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</si>
  <si>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</si>
  <si>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</si>
  <si>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</si>
  <si>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</si>
  <si>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</si>
  <si>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</si>
  <si>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</si>
  <si>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</si>
  <si>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</si>
  <si>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</si>
  <si>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</si>
  <si>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</si>
  <si>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</si>
  <si>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</si>
  <si>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</si>
  <si>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</si>
  <si>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</si>
  <si>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</si>
  <si>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</si>
  <si>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</si>
  <si>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</si>
  <si>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</si>
  <si>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</si>
  <si>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</si>
  <si>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</si>
  <si>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</si>
  <si>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</si>
  <si>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</si>
  <si>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</si>
  <si>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</si>
  <si>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</si>
  <si>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</si>
  <si>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</si>
  <si>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</si>
  <si>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</si>
  <si>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</si>
  <si>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</si>
  <si>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</si>
  <si>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</si>
  <si>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</si>
  <si>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</si>
  <si>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</si>
  <si>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</si>
  <si>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</si>
  <si>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</si>
  <si>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</si>
  <si>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</si>
  <si>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</si>
  <si>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</si>
  <si>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</si>
  <si>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</si>
  <si>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</si>
  <si>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</si>
  <si>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</si>
  <si>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</si>
  <si>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</si>
  <si>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</si>
  <si>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</si>
  <si>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</si>
  <si>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</si>
  <si>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</si>
  <si>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</si>
  <si>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</si>
  <si>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</si>
  <si>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</si>
  <si>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</si>
  <si>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</si>
  <si>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</si>
  <si>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</si>
  <si>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</si>
  <si>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</si>
  <si>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</si>
  <si>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</si>
  <si>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</si>
  <si>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</si>
  <si>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</si>
  <si>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</si>
  <si>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</si>
  <si>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</si>
  <si>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</si>
  <si>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</si>
  <si>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</si>
  <si>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</si>
  <si>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</si>
  <si>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</si>
  <si>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</si>
  <si>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</si>
  <si>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</si>
  <si>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</si>
  <si>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</si>
  <si>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</si>
  <si>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</si>
  <si>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</si>
  <si>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</si>
  <si>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</si>
  <si>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</si>
  <si>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</si>
  <si>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</si>
  <si>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</si>
  <si>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</si>
  <si>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</si>
  <si>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</si>
  <si>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</si>
  <si>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</si>
  <si>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</si>
  <si>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</si>
  <si>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</si>
  <si>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</si>
  <si>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</si>
  <si>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</si>
  <si>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</si>
  <si>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</si>
  <si>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</si>
  <si>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</si>
  <si>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</si>
  <si>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</si>
  <si>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</si>
  <si>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</si>
  <si>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</si>
  <si>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</si>
  <si>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</si>
  <si>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</si>
  <si>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</si>
  <si>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</si>
  <si>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</si>
  <si>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</si>
  <si>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</si>
  <si>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</si>
  <si>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</si>
  <si>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</si>
  <si>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</si>
  <si>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</si>
  <si>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</si>
  <si>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</si>
  <si>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</si>
  <si>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</si>
  <si>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</si>
  <si>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</si>
  <si>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</si>
  <si>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</si>
  <si>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</si>
  <si>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</si>
  <si>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</si>
  <si>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</si>
  <si>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</si>
  <si>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</si>
  <si>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</si>
  <si>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</si>
  <si>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</si>
  <si>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</si>
  <si>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</si>
  <si>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</si>
  <si>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</si>
  <si>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</si>
  <si>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</si>
  <si>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</si>
  <si>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</si>
  <si>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</si>
  <si>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</si>
  <si>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</si>
  <si>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</si>
  <si>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</si>
  <si>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</si>
  <si>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</si>
  <si>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</si>
  <si>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</si>
  <si>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</si>
  <si>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</si>
  <si>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</si>
  <si>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</si>
  <si>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</si>
  <si>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</si>
  <si>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</si>
  <si>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</si>
  <si>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</si>
  <si>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</si>
  <si>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</si>
  <si>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</si>
  <si>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</si>
  <si>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</si>
  <si>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</si>
  <si>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</si>
  <si>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</si>
  <si>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</si>
  <si>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</si>
  <si>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</si>
  <si>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</si>
  <si>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</si>
  <si>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</si>
  <si>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</si>
  <si>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</si>
  <si>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</si>
  <si>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</si>
  <si>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</si>
  <si>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</si>
  <si>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</si>
  <si>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</si>
  <si>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</si>
  <si>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</si>
  <si>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</si>
  <si>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</si>
  <si>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</si>
  <si>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</si>
  <si>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</si>
  <si>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</si>
  <si>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</si>
  <si>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</si>
  <si>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</si>
  <si>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</si>
  <si>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</si>
  <si>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</si>
  <si>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</si>
  <si>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</si>
  <si>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</si>
  <si>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</si>
  <si>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</si>
  <si>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</si>
  <si>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</si>
  <si>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</si>
  <si>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</si>
  <si>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</si>
  <si>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</si>
  <si>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</si>
  <si>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</si>
  <si>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</si>
  <si>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</si>
  <si>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</si>
  <si>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</si>
  <si>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</si>
  <si>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</si>
  <si>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</si>
  <si>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</si>
  <si>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</si>
  <si>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</si>
  <si>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</si>
  <si>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</si>
  <si>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</si>
  <si>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</si>
  <si>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</si>
  <si>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</si>
  <si>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</si>
  <si>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</si>
  <si>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</si>
  <si>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</si>
  <si>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</si>
  <si>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</si>
  <si>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</si>
  <si>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</si>
  <si>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</si>
  <si>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</si>
  <si>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</si>
  <si>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</si>
  <si>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</si>
  <si>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</si>
  <si>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</si>
  <si>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</si>
  <si>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</si>
  <si>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</si>
  <si>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</si>
  <si>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</si>
  <si>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</si>
  <si>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</si>
  <si>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</si>
  <si>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</si>
  <si>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</si>
  <si>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</si>
  <si>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</si>
  <si>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</si>
  <si>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</si>
  <si>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</si>
  <si>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</si>
  <si>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</si>
  <si>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</si>
  <si>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</si>
  <si>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</si>
  <si>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</si>
  <si>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</si>
  <si>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</si>
  <si>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</si>
  <si>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</si>
  <si>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</si>
  <si>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</si>
  <si>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</si>
  <si>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</si>
  <si>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</si>
  <si>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</si>
  <si>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</si>
  <si>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</si>
  <si>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</si>
  <si>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</si>
  <si>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</si>
  <si>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</si>
  <si>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</si>
  <si>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</si>
  <si>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</si>
  <si>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</si>
  <si>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</si>
  <si>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</si>
  <si>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</si>
  <si>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</si>
  <si>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</si>
  <si>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</si>
  <si>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</si>
  <si>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</si>
  <si>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</si>
  <si>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</si>
  <si>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</si>
  <si>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</si>
  <si>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</si>
  <si>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</si>
  <si>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</si>
  <si>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</si>
  <si>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</si>
  <si>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</si>
  <si>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</si>
  <si>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</si>
  <si>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</si>
  <si>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</si>
  <si>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</si>
  <si>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</si>
  <si>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</si>
  <si>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</si>
  <si>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</si>
  <si>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</si>
  <si>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</si>
  <si>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</si>
  <si>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</si>
  <si>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</si>
  <si>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</si>
  <si>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</si>
  <si>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</si>
  <si>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</si>
  <si>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</si>
  <si>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</si>
  <si>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</si>
  <si>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</si>
  <si>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</si>
  <si>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</si>
  <si>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</si>
  <si>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</si>
  <si>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</si>
  <si>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</si>
  <si>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</si>
  <si>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</si>
  <si>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</si>
  <si>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</si>
  <si>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</si>
  <si>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</si>
  <si>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</si>
  <si>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</si>
  <si>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</si>
  <si>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</si>
  <si>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</si>
  <si>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</si>
  <si>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</si>
  <si>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</si>
  <si>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</si>
  <si>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</si>
  <si>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</si>
  <si>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</si>
  <si>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</si>
  <si>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</si>
  <si>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</si>
  <si>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</si>
  <si>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</si>
  <si>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</si>
  <si>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</si>
  <si>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</si>
  <si>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</si>
  <si>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</si>
  <si>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</si>
  <si>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</si>
  <si>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</si>
  <si>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</si>
  <si>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</si>
  <si>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</si>
  <si>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</si>
  <si>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</si>
  <si>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</si>
  <si>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</si>
  <si>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</si>
  <si>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</si>
  <si>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</si>
  <si>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</si>
  <si>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</si>
  <si>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</si>
  <si>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</si>
  <si>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</si>
  <si>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</si>
  <si>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</si>
  <si>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</si>
  <si>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</si>
  <si>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</si>
  <si>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</si>
  <si>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</si>
  <si>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</si>
  <si>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</si>
  <si>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</si>
  <si>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</si>
  <si>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</si>
  <si>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</si>
  <si>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</si>
  <si>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</si>
  <si>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</si>
  <si>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</si>
  <si>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</si>
  <si>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</si>
  <si>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</si>
  <si>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</si>
  <si>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</si>
  <si>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</si>
  <si>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</si>
  <si>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</si>
  <si>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</si>
  <si>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</si>
  <si>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</si>
  <si>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</si>
  <si>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</si>
  <si>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</si>
  <si>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</si>
  <si>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</si>
  <si>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</si>
  <si>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</si>
  <si>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</si>
  <si>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</si>
  <si>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</si>
  <si>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</si>
  <si>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</si>
  <si>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</si>
  <si>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</si>
  <si>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</si>
  <si>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</si>
  <si>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</si>
  <si>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</si>
  <si>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</si>
  <si>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</si>
  <si>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</si>
  <si>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</si>
  <si>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</si>
  <si>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</si>
  <si>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</si>
  <si>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</si>
  <si>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</si>
  <si>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</si>
  <si>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</si>
  <si>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</si>
  <si>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</si>
  <si>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</si>
  <si>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</si>
  <si>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</si>
  <si>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</si>
  <si>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</si>
  <si>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</si>
  <si>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</si>
  <si>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</si>
  <si>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</si>
  <si>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</si>
  <si>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</si>
  <si>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</si>
  <si>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</si>
  <si>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</si>
  <si>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</si>
  <si>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</si>
  <si>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</si>
  <si>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</si>
  <si>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</si>
  <si>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</si>
  <si>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</si>
  <si>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</si>
  <si>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</si>
  <si>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</si>
  <si>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</si>
  <si>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</si>
  <si>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</si>
  <si>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</si>
  <si>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</si>
  <si>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</si>
  <si>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</si>
  <si>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</si>
  <si>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</si>
  <si>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</si>
  <si>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</si>
  <si>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</si>
  <si>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</si>
  <si>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</si>
  <si>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</si>
  <si>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</si>
  <si>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</si>
  <si>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</si>
  <si>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</si>
  <si>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</si>
  <si>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</si>
  <si>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</si>
  <si>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</si>
  <si>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</si>
  <si>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</si>
  <si>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</si>
  <si>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</si>
  <si>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</si>
  <si>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</si>
  <si>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</si>
  <si>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</si>
  <si>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</si>
  <si>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</si>
  <si>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</si>
  <si>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</si>
  <si>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</si>
  <si>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</si>
  <si>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</si>
  <si>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</si>
  <si>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</si>
  <si>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</si>
  <si>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</si>
  <si>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</si>
  <si>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</si>
  <si>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</si>
  <si>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</si>
  <si>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</si>
  <si>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</si>
  <si>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</si>
  <si>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</si>
  <si>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</si>
  <si>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</si>
  <si>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</si>
  <si>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</si>
  <si>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</si>
  <si>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</si>
  <si>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</si>
  <si>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</si>
  <si>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</si>
  <si>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</si>
  <si>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</si>
  <si>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</si>
  <si>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</si>
  <si>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</si>
  <si>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</si>
  <si>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</si>
  <si>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</si>
  <si>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</si>
  <si>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</si>
  <si>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</si>
  <si>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</si>
  <si>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</si>
  <si>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</si>
  <si>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</si>
  <si>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</si>
  <si>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</si>
  <si>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</si>
  <si>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</si>
  <si>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</si>
  <si>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</si>
  <si>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</si>
  <si>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</si>
  <si>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</si>
  <si>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</si>
  <si>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</si>
  <si>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</si>
  <si>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</si>
  <si>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</si>
  <si>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</si>
  <si>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</si>
  <si>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</si>
  <si>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</si>
  <si>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</si>
  <si>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</si>
  <si>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</si>
  <si>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</si>
  <si>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</si>
  <si>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</si>
  <si>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</si>
  <si>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</si>
  <si>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</si>
  <si>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</si>
  <si>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</si>
  <si>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</si>
  <si>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</si>
  <si>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</si>
  <si>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</si>
  <si>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</si>
  <si>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</si>
  <si>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</si>
  <si>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</si>
  <si>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</si>
  <si>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</si>
  <si>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</si>
  <si>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</si>
  <si>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</si>
  <si>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</si>
  <si>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</si>
  <si>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</si>
  <si>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</si>
  <si>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</si>
  <si>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</si>
  <si>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</si>
  <si>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</si>
  <si>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</si>
  <si>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</si>
  <si>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</si>
  <si>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</si>
  <si>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</si>
  <si>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</si>
  <si>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</si>
  <si>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</si>
  <si>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</si>
  <si>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</si>
  <si>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</si>
  <si>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</si>
  <si>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</si>
  <si>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</si>
  <si>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</si>
  <si>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</si>
  <si>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</si>
  <si>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</si>
  <si>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</si>
  <si>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</si>
  <si>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</si>
  <si>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</si>
  <si>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</si>
  <si>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</si>
  <si>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</si>
  <si>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</si>
  <si>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</si>
  <si>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</si>
  <si>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</si>
  <si>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</si>
  <si>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</si>
  <si>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</si>
  <si>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</si>
  <si>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</si>
  <si>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</si>
  <si>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</si>
  <si>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</si>
  <si>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</si>
  <si>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</si>
  <si>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</si>
  <si>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</si>
  <si>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</si>
  <si>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</si>
  <si>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</si>
  <si>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</si>
  <si>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</si>
  <si>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</si>
  <si>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</si>
  <si>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</si>
  <si>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</si>
  <si>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</si>
  <si>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</si>
  <si>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</si>
  <si>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</si>
  <si>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</si>
  <si>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</si>
  <si>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</si>
  <si>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</si>
  <si>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</si>
  <si>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</si>
  <si>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</si>
  <si>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</si>
  <si>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</si>
  <si>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</si>
  <si>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</si>
  <si>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</si>
  <si>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</si>
  <si>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</si>
  <si>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</si>
  <si>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</si>
  <si>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</si>
  <si>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</si>
  <si>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</si>
  <si>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</si>
  <si>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</si>
  <si>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</si>
  <si>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</si>
  <si>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</si>
  <si>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</si>
  <si>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</si>
  <si>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</si>
  <si>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</si>
  <si>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</si>
  <si>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</si>
  <si>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</si>
  <si>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</si>
  <si>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</si>
  <si>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</si>
  <si>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</si>
  <si>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</si>
  <si>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</si>
  <si>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</si>
  <si>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</si>
  <si>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</si>
  <si>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</si>
  <si>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</si>
  <si>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</si>
  <si>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</si>
  <si>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</si>
  <si>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</si>
  <si>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</si>
  <si>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</si>
  <si>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</si>
  <si>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</si>
  <si>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</si>
  <si>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</si>
  <si>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</si>
  <si>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</si>
  <si>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</si>
  <si>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</si>
  <si>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EOL Gen stopped due to major issue and team moved with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</si>
  <si>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</si>
  <si>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</si>
  <si>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</si>
  <si>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</si>
  <si>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</si>
  <si>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</si>
  <si>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</si>
  <si>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</si>
  <si>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</si>
  <si>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</si>
  <si>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</si>
  <si>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</si>
  <si>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</si>
  <si>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</si>
  <si>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</si>
  <si>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</si>
  <si>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</si>
  <si>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</si>
  <si>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</si>
  <si>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</si>
  <si>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</si>
  <si>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</si>
  <si>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</si>
  <si>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</si>
  <si>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</si>
  <si>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</si>
  <si>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</si>
  <si>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</si>
  <si>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</si>
  <si>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</si>
  <si>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</si>
  <si>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</si>
  <si>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</si>
  <si>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</si>
  <si>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</si>
  <si>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</si>
  <si>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</si>
  <si>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</si>
  <si>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</si>
  <si>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</si>
  <si>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</si>
  <si>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</si>
  <si>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</si>
  <si>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</si>
  <si>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</si>
  <si>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</si>
  <si>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</si>
  <si>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</si>
  <si>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</si>
  <si>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</si>
  <si>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</si>
  <si>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</si>
  <si>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</si>
  <si>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</si>
  <si>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</si>
  <si>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</si>
  <si>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</si>
  <si>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</si>
  <si>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</si>
  <si>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</si>
  <si>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</si>
  <si>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</si>
  <si>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</si>
  <si>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</si>
  <si>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</si>
  <si>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</si>
  <si>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</si>
  <si>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</si>
  <si>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</si>
  <si>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</si>
  <si>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</si>
  <si>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</si>
  <si>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</si>
  <si>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</si>
  <si>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</si>
  <si>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</si>
  <si>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</si>
  <si>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</si>
  <si>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</si>
  <si>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</si>
  <si>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</si>
  <si>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</si>
  <si>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</si>
  <si>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</si>
  <si>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</si>
  <si>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</si>
  <si>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</si>
  <si>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</si>
  <si>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</si>
  <si>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</si>
  <si>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</si>
  <si>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</si>
  <si>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</si>
  <si>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PCM-20251003-00000783 </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</si>
  <si>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</si>
  <si>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</si>
  <si>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</si>
  <si>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</si>
  <si>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</si>
  <si>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</si>
  <si>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</si>
  <si>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</si>
  <si>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</si>
  <si>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</si>
  <si>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</si>
  <si>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Sceco outage and teams working on fault car parking area 200m far from site and also not possible to connect PG with long cable many houses between site and parking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</si>
</sst>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270.69780601852108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0.1139865740769892</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45933.646231944447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45933.646231944447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45933.646231944447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45933.646231944447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45933.646231944447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45933.646231944447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45933.646231944447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45933.646231944447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45933.646231944447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45933.646231944447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45933.646231944447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45933.646231944447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45933.646231944447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45933.646231944447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45933.646231944447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45933.646231944447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45933.646231944447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45933.646231944447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45933.646231944447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45933.646231944447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45933.646231944447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45933.646231944447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45933.646231944447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45933.646231944447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45933.646231944447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45933.646231944447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45933.646231944447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45933.646231944447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45933.646231944447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45933.646231944447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45933.646231944447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45933.646231944447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45933.646231944447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45933.646231944447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45933.646231944447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45933.646231944447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45933.646231944447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45933.646231944447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45933.646231944447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45933.646231944447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45933.646231944447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45933.646231944447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45933.646231944447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45933.646231944447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45933.646231944447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45933.646231944447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45933.646231944447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45933.646231944447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45933.646231944447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45933.646231944447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45933.646231944447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45933.646231944447</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9FFF287D-5BA4-499E-A831-B370BF0A46F9}"/>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241.99444953703642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126.91914861111582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108.64639398148574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45933.646231944447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45933.646231944447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45933.646231944447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45933.646231944447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45933.646231944447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45933.646231944447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45933.646231944447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45933.646231944447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45933.646231944447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45933.646231944447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45933.646231944447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45933.646231944447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45933.646231944447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45933.646231944447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45933.646231944447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45933.646231944447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45933.646231944447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45933.646231944447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45933.646231944447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45933.646231944447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45933.646231944447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45933.646231944447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45933.646231944447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45933.646231944447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45933.646231944447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45933.646231944447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45933.646231944447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45933.646231944447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45933.646231944447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45933.646231944447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45933.646231944447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45933.646231944447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45933.646231944447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45933.646231944447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45933.646231944447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45933.646231944447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45933.646231944447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45933.646231944447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45933.646231944447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45933.646231944447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45933.646231944447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45933.646231944447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45933.646231944447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45933.646231944447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45933.646231944447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45933.646231944447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45933.646231944447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45933.646231944447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45933.646231944447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45933.646231944447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45933.646231944447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45933.646231944447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45933.646231944447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45933.646231944447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45933.646231944447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45933.646231944447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45933.646231944447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45933.646231944447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45933.646231944447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45933.646231944447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45933.646231944447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45933.646231944447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45933.646231944447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45933.646231944447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45933.646231944447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45933.646231944447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45933.646231944447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45933.646231944447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45933.646231944447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45933.646231944447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45933.646231944447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45933.646231944447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45933.646231944447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45933.646231944447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45933.646231944447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45933.646231944447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45933.646231944447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45933.646231944447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45933.646231944447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45933.646231944447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45933.646231944447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45933.646231944447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45933.646231944447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45933.646231944447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45933.646231944447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45933.646231944447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45933.646231944447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45933.646231944447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45933.646231944447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45933.646231944447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45933.646231944447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45933.646231944447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45933.646231944447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45933.646231944447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45933.646231944447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45933.646231944447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45933.646231944447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45933.646231944447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45933.646231944447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45933.646231944447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45933.646231944447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45933.646231944447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45933.646231944447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45933.646231944447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45933.646231944447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45933.646231944447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45933.646231944447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45933.646231944447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45933.646231944447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45933.646231944447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45933.646231944447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45933.646231944447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45933.646231944447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45933.646231944447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45933.646231944447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45933.646231944447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45933.646231944447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45933.646231944447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45933.646231944447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45933.646231944447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45933.646231944447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45933.646231944447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45933.646231944447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45933.646231944447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45933.646231944447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45933.646231944447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45933.646231944447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45933.646231944447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45933.646231944447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45933.646231944447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45933.646231944447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45933.646231944447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45933.646231944447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45933.646231944447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45933.646231944447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45933.646231944447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45933.646231944447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45933.646231944447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45933.646231944447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45933.646231944447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45933.646231944447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45933.646231944447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45933.646231944447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45933.646231944447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45933.646231944447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45933.646231944447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45933.646231944447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45933.646231944447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45933.646231944447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45933.646231944447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45933.646231944447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45933.646231944447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45933.646231944447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45933.646231944447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45933.646231944447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45933.646231944447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45933.646231944447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45933.646231944447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45933.646231944447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45933.646231944447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45933.646231944447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45933.646231944447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45933.646231944447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45933.646231944447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45933.646231944447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45933.646231944447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45933.646231944447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45933.646231944447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45933.646231944447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45933.646231944447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45933.646231944447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45933.646231944447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45933.646231944447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45933.646231944447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45933.646231944447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45933.646231944447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45933.646231944447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45933.646231944447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45933.646231944447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45933.646231944447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45933.646231944447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45933.646231944447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45933.646231944447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45933.646231944447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45933.646231944447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45933.646231944447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45933.646231944447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45933.646231944447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45933.646231944447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45933.646231944447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45933.646231944447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45933.646231944447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45933.646231944447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45933.646231944447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45933.646231944447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45933.646231944447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45933.646231944447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45933.646231944447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45933.646231944447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45933.646231944447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45933.646231944447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45933.646231944447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45933.646231944447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45933.646231944447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45933.646231944447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45933.646231944447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45933.646231944447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45933.646231944447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45933.646231944447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45933.646231944447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45933.646231944447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45933.646231944447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45933.646231944447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45933.646231944447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45933.646231944447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45933.646231944447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45933.646231944447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45933.646231944447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45933.646231944447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45933.646231944447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45933.646231944447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45933.646231944447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45933.646231944447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45933.646231944447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45933.646231944447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45933.646231944447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45933.646231944447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45933.646231944447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45933.646231944447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45933.646231944447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45933.646231944447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45933.646231944447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45933.646231944447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45933.646231944447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45933.646231944447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45933.646231944447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45933.646231944447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45933.646231944447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45933.646231944447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45933.646231944447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45933.646231944447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45933.646231944447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45933.646231944447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45933.646231944447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45933.646231944447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45933.646231944447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45933.646231944447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45933.646231944447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45933.646231944447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45933.646231944447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45933.646231944447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45933.646231944447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45933.646231944447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45933.646231944447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45933.646231944447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45933.646231944447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45933.646231944447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45933.646231944447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45933.646231944447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45933.646231944447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45933.646231944447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45933.646231944447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45933.646231944447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45933.646231944447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45933.646231944447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45933.646231944447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45933.646231944447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45933.646231944447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45933.646231944447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45933.646231944447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45933.646231944447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45933.646231944447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45933.646231944447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45933.646231944447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45933.646231944447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45933.646231944447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45933.646231944447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45933.646231944447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45933.646231944447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45933.646231944447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45933.646231944447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45933.646231944447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45933.646231944447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45933.646231944447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45933.646231944447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45933.646231944447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45933.646231944447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45933.646231944447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45933.646231944447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45933.646231944447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45933.646231944447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45933.646231944447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45933.646231944447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45933.646231944447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45933.646231944447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45933.646231944447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45933.646231944447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45933.646231944447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45933.646231944447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45933.646231944447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45933.646231944447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45933.646231944447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45933.646231944447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45933.646231944447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45933.646231944447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45933.646231944447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45933.646231944447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45933.646231944447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45933.646231944447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45933.646231944447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45933.646231944447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45933.646231944447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45933.646231944447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45933.646231944447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45933.646231944447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45933.646231944447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45933.646231944447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45933.646231944447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45933.646231944447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45933.646231944447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45933.646231944447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45933.646231944447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45933.646231944447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45933.646231944447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45933.646231944447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45933.646231944447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45933.646231944447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45933.646231944447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1</v>
      </c>
      <c r="D2" s="75" t="s">
        <v>19735</v>
      </c>
      <c r="E2" s="18" t="s">
        <v>38964</v>
      </c>
      <c r="F2" s="20">
        <v>45933.576631944445</v>
      </c>
      <c r="G2" s="21">
        <f t="shared" ref="G2:G63" ca="1" si="0">IFERROR(NOW()-F2,"-")</f>
        <v>6.9600000002537854E-2</v>
      </c>
      <c r="H2" s="22">
        <v>45933.571608796294</v>
      </c>
      <c r="I2" s="19" t="str">
        <f>IFERROR(VLOOKUP(D2,DB!A:F,6,0),"")</f>
        <v>Generator-SG</v>
      </c>
      <c r="J2" s="18" t="str">
        <f>IFERROR(VLOOKUP(D2,DB!A:G,7,0),"")</f>
        <v>Weak</v>
      </c>
      <c r="K2" s="50" t="s">
        <v>39055</v>
      </c>
      <c r="L2" s="23" t="str">
        <f>IFERROR(VLOOKUP(D2,DB!A:I,9,0),"")</f>
        <v>Latis</v>
      </c>
    </row>
    <row r="3" spans="1:13" ht="15" customHeight="1">
      <c r="A3" s="19"/>
      <c r="B3" s="75" t="str">
        <f>IFERROR(VLOOKUP(D3,DB!A:K,11,0),"")</f>
        <v/>
      </c>
      <c r="C3" s="18"/>
      <c r="D3" s="75"/>
      <c r="E3" s="18"/>
      <c r="F3" s="20"/>
      <c r="G3" s="21">
        <f t="shared" ca="1" si="0"/>
        <v>45933.646231944447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45933.646231944447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45933.646231944447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45933.646231944447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45933.646231944447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45933.646231944447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45933.646231944447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45933.646231944447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45933.646231944447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45933.646231944447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45933.646231944447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45933.646231944447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45933.646231944447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45933.646231944447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45933.646231944447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45933.646231944447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45933.646231944447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45933.646231944447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45933.646231944447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45933.646231944447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45933.646231944447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45933.646231944447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45933.646231944447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45933.646231944447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45933.646231944447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45933.646231944447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45933.646231944447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45933.646231944447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45933.646231944447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45933.646231944447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45933.646231944447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45933.646231944447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45933.646231944447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45933.646231944447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45933.646231944447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45933.646231944447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45933.646231944447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45933.646231944447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45933.646231944447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45933.646231944447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45933.646231944447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45933.646231944447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45933.646231944447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45933.646231944447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45933.646231944447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45933.646231944447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45933.646231944447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45933.646231944447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45933.646231944447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45933.646231944447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45933.646231944447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45933.646231944447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45933.646231944447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45933.646231944447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45933.646231944447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45933.646231944447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45933.646231944447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45933.646231944447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45933.646231944447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45933.646231944447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45933.646231944447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45933.646231944447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45933.646231944447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45933.646231944447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45933.646231944447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45933.646231944447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45933.646231944447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45933.646231944447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45933.646231944447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45933.646231944447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45933.646231944447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45933.646231944447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45933.646231944447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45933.646231944447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45933.646231944447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45933.646231944447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45933.646231944447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45933.646231944447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45933.646231944447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45933.646231944447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45933.646231944447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45933.646231944447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45933.646231944447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45933.646231944447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45933.646231944447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45933.646231944447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45933.646231944447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45933.646231944447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45933.646231944447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45933.646231944447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45933.646231944447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45933.646231944447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45933.646231944447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45933.646231944447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45933.646231944447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45933.646231944447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45933.646231944447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45933.646231944447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45933.646231944447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45933.646231944447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45933.646231944447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45933.646231944447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45933.646231944447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45933.646231944447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45933.646231944447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45933.646231944447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45933.646231944447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45933.646231944447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45933.646231944447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45933.646231944447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45933.646231944447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45933.646231944447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45933.646231944447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45933.646231944447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45933.646231944447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45933.646231944447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45933.646231944447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45933.646231944447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45933.646231944447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45933.646231944447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45933.646231944447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45933.646231944447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45933.646231944447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45933.646231944447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45933.646231944447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45933.646231944447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45933.646231944447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45933.646231944447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45933.646231944447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45933.646231944447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45933.646231944447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45933.646231944447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45933.646231944447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45933.646231944447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45933.646231944447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45933.646231944447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45933.646231944447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45933.646231944447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45933.646231944447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45933.646231944447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45933.646231944447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45933.646231944447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45933.646231944447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45933.646231944447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45933.646231944447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45933.646231944447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45933.646231944447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45933.646231944447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45933.646231944447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45933.646231944447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45933.646231944447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45933.646231944447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45933.646231944447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45933.646231944447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45933.646231944447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45933.646231944447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45933.646231944447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45933.646231944447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45933.646231944447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45933.646231944447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45933.646231944447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45933.646231944447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45933.646231944447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45933.646231944447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45933.646231944447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45933.646231944447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45933.646231944447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45933.646231944447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45933.646231944447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45933.646231944447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45933.646231944447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45933.646231944447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45933.646231944447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45933.646231944447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45933.646231944447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45933.646231944447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45933.646231944447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45933.646231944447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45933.646231944447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45933.646231944447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45933.646231944447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45933.646231944447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45933.646231944447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45933.646231944447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45933.646231944447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45933.646231944447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45933.646231944447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45933.646231944447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45933.646231944447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45933.646231944447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45933.646231944447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45933.646231944447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45933.646231944447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45933.646231944447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45933.646231944447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45933.646231944447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45933.646231944447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45933.646231944447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45933.646231944447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45933.646231944447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45933.646231944447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45933.646231944447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45933.646231944447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45933.646231944447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45933.646231944447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45933.646231944447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45933.646231944447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45933.646231944447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45933.646231944447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45933.646231944447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45933.646231944447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45933.646231944447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45933.646231944447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45933.646231944447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45933.646231944447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45933.646231944447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45933.646231944447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45933.646231944447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45933.646231944447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45933.646231944447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45933.646231944447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45933.646231944447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45933.646231944447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45933.646231944447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45933.646231944447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45933.646231944447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45933.646231944447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45933.646231944447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45933.646231944447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45933.646231944447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45933.646231944447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45933.646231944447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45933.646231944447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45933.646231944447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45933.646231944447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45933.646231944447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45933.646231944447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45933.646231944447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45933.646231944447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45933.646231944447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45933.646231944447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45933.646231944447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45933.646231944447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45933.646231944447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45933.646231944447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45933.646231944447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45933.646231944447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45933.646231944447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45933.646231944447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45933.646231944447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45933.646231944447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45933.646231944447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45933.646231944447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45933.646231944447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45933.646231944447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45933.646231944447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45933.646231944447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45933.646231944447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45933.646231944447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45933.646231944447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45933.646231944447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45933.646231944447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45933.646231944447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45933.646231944447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45933.646231944447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45933.646231944447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45933.646231944447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45933.646231944447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45933.646231944447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45933.646231944447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45933.646231944447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45933.646231944447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45933.646231944447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45933.646231944447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45933.646231944447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45933.646231944447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45933.646231944447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45933.646231944447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45933.646231944447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45933.646231944447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45933.646231944447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45933.646231944447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45933.646231944447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45933.646231944447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45933.646231944447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45933.646231944447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45933.646231944447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45933.646231944447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45933.646231944447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45933.646231944447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45933.646231944447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45933.646231944447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45933.646231944447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45933.646231944447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45933.646231944447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45933.646231944447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45933.646231944447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45933.646231944447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45933.646231944447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45933.646231944447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45933.646231944447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45933.646231944447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45933.646231944447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45933.646231944447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45933.646231944447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45933.646231944447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45933.646231944447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45933.646231944447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45933.646231944447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45933.646231944447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45933.646231944447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45933.646231944447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45933.646231944447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45933.646231944447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45933.646231944447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45933.646231944447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45933.646231944447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45933.646231944447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45933.646231944447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45933.646231944447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45933.646231944447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45933.646231944447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45933.646231944447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45933.646231944447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45933.646231944447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45933.646231944447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45933.646231944447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45933.646231944447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45933.646231944447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45933.646231944447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45933.646231944447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45933.646231944447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45933.646231944447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45933.646231944447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45933.646231944447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45933.646231944447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45933.646231944447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45933.646231944447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45933.646231944447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45933.646231944447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45933.646231944447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45933.646231944447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45933.646231944447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45933.646231944447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45933.646231944447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45933.646231944447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45933.646231944447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45933.646231944447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45933.646231944447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45933.646231944447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45933.646231944447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45933.646231944447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45933.646231944447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45933.646231944447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45933.646231944447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45933.646231944447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45933.646231944447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45933.646231944447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45933.646231944447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45933.646231944447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45933.646231944447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45933.646231944447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45933.646231944447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45933.646231944447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45933.646231944447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45933.646231944447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45933.646231944447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45933.646231944447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45933.646231944447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45933.646231944447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45933.646231944447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45933.646231944447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45933.646231944447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45933.646231944447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45933.646231944447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45933.646231944447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45933.646231944447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45933.646231944447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45933.646231944447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45933.646231944447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45933.646231944447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45933.646231944447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45933.646231944447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45933.646231944447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45933.646231944447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45933.646231944447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45933.646231944447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45933.646231944447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45933.646231944447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45933.646231944447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45933.646231944447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45933.646231944447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45933.646231944447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45933.646231944447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45933.646231944447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45933.646231944447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45933.646231944447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45933.646231944447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45933.646231944447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45933.646231944447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45933.646231944447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45933.646231944447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45933.646231944447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45933.646231944447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45933.646231944447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45933.646231944447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45933.646231944447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45933.646231944447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45933.646231944447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45933.646231944447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45933.646231944447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45933.646231944447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45933.646231944447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45933.646231944447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45933.646231944447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45933.646231944447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45933.646231944447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45933.646231944447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45933.646231944447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45933.646231944447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45933.646231944447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45933.646231944447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45933.646231944447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45933.646231944447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45933.646231944447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45933.646231944447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45933.646231944447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45933.646231944447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45933.646231944447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45933.646231944447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45933.646231944447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45933.646231944447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45933.646231944447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45933.646231944447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45933.646231944447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45933.646231944447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45933.646231944447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45933.646231944447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45933.646231944447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45933.646231944447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45933.646231944447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45933.646231944447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45933.646231944447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45933.646231944447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45933.646231944447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45933.646231944447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45933.646231944447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45933.646231944447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45933.646231944447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45933.646231944447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45933.646231944447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45933.646231944447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45933.646231944447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45933.646231944447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45933.646231944447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45933.646231944447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45933.646231944447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45933.646231944447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45933.646231944447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45933.646231944447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45933.646231944447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45933.646231944447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45933.646231944447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45933.646231944447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45933.646231944447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45933.646231944447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45933.646231944447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45933.646231944447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45933.646231944447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45933.646231944447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45933.646231944447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45933.646231944447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45933.646231944447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45933.646231944447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45933.646231944447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45933.646231944447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45933.646231944447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45933.646231944447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45933.646231944447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45933.646231944447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45933.646231944447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45933.646231944447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45933.646231944447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45933.646231944447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45933.646231944447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45933.646231944447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45933.646231944447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45933.646231944447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45933.646231944447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45933.646231944447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45933.646231944447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45933.646231944447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45933.646231944447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45933.646231944447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45933.646231944447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45933.646231944447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45933.646231944447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45933.646231944447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45933.646231944447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45933.646231944447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45933.646231944447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45933.646231944447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45933.646231944447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45933.646231944447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45933.646231944447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45933.646231944447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45933.646231944447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45933.646231944447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45933.646231944447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45933.646231944447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45933.646231944447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45933.646231944447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45933.646231944447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45933.646231944447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45933.646231944447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45933.646231944447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45933.646231944447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45933.646231944447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45933.646231944447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45933.646231944447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45933.646231944447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45933.646231944447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45933.646231944447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45933.646231944447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45933.646231944447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45933.646231944447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45933.646231944447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45933.646231944447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45933.646231944447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45933.646231944447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45933.646231944447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45933.646231944447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45933.646231944447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45933.646231944447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45933.646231944447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45933.646231944447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45933.646231944447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45933.646231944447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45933.646231944447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45933.646231944447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45933.646231944447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45933.646231944447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45933.646231944447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45933.646231944447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45933.646231944447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45933.646231944447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45933.646231944447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45933.646231944447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45933.646231944447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45933.646231944447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45933.646231944447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45933.646231944447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45933.646231944447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45933.646231944447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45933.646231944447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45933.646231944447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45933.646231944447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45933.646231944447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45933.646231944447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45933.646231944447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45933.646231944447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45933.646231944447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45933.646231944447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45933.646231944447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45933.646231944447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45933.646231944447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45933.646231944447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45933.646231944447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45933.646231944447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45933.646231944447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45933.646231944447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45933.646231944447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45933.646231944447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45933.646231944447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45933.646231944447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45933.646231944447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45933.646231944447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45933.646231944447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45933.646231944447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45933.646231944447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45933.646231944447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45933.646231944447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45933.646231944447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45933.646231944447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45933.646231944447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45933.646231944447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45933.646231944447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45933.646231944447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45933.646231944447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45933.646231944447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45933.646231944447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45933.646231944447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45933.646231944447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45933.646231944447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45933.646231944447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45933.646231944447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45933.646231944447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45933.646231944447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45933.646231944447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45933.646231944447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45933.646231944447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45933.646231944447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45933.646231944447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45933.646231944447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45933.646231944447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45933.646231944447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45933.646231944447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45933.646231944447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45933.646231944447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45933.646231944447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45933.646231944447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45933.646231944447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45933.646231944447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45933.646231944447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45933.646231944447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45933.646231944447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45933.646231944447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45933.646231944447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45933.646231944447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45933.646231944447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45933.646231944447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45933.646231944447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45933.646231944447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45933.646231944447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45933.646231944447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45933.646231944447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45933.646231944447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45933.646231944447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45933.646231944447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45933.646231944447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45933.646231944447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45933.646231944447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45933.646231944447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45933.646231944447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45933.646231944447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45933.646231944447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45933.646231944447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45933.646231944447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45933.646231944447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45933.646231944447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45933.646231944447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45933.646231944447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45933.646231944447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45933.646231944447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45933.646231944447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45933.646231944447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45933.646231944447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45933.646231944447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45933.646231944447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45933.646231944447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45933.646231944447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45933.646231944447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45933.646231944447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45933.646231944447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45933.646231944447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45933.646231944447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45933.646231944447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45933.646231944447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45933.646231944447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45933.646231944447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45933.646231944447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45933.646231944447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45933.646231944447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45933.646231944447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45933.646231944447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45933.646231944447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45933.646231944447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45933.646231944447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45933.646231944447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45933.646231944447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45933.646231944447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45933.646231944447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45933.646231944447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45933.646231944447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45933.646231944447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45933.646231944447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45933.646231944447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45933.646231944447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45933.646231944447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45933.646231944447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45933.646231944447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45933.646231944447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45933.646231944447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45933.646231944447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45933.646231944447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45933.646231944447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45933.646231944447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45933.646231944447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45933.646231944447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45933.646231944447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45933.646231944447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45933.646231944447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45933.646231944447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45933.646231944447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45933.646231944447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45933.646231944447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45933.646231944447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45933.646231944447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45933.646231944447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45933.646231944447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45933.646231944447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45933.646231944447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45933.646231944447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45933.646231944447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45933.646231944447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45933.646231944447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45933.646231944447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45933.646231944447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45933.646231944447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45933.646231944447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45933.646231944447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45933.646231944447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45933.646231944447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45933.646231944447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45933.646231944447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45933.646231944447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45933.646231944447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45933.646231944447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45933.646231944447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45933.646231944447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45933.646231944447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45933.646231944447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45933.646231944447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45933.646231944447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45933.646231944447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45933.646231944447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45933.646231944447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45933.646231944447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45933.646231944447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45933.646231944447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45933.646231944447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45933.646231944447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45933.646231944447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45933.646231944447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45933.646231944447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45933.646231944447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45933.646231944447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45933.646231944447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45933.646231944447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45933.646231944447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45933.646231944447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45933.646231944447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45933.646231944447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45933.646231944447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45933.646231944447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45933.646231944447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45933.646231944447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45933.646231944447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45933.646231944447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45933.646231944447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45933.646231944447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45933.646231944447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45933.646231944447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45933.646231944447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45933.646231944447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45933.646231944447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45933.646231944447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45933.646231944447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45933.646231944447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45933.646231944447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45933.646231944447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45933.646231944447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45933.646231944447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45933.646231944447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45933.646231944447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45933.646231944447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45933.646231944447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45933.646231944447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45933.646231944447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45933.646231944447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45933.646231944447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45933.646231944447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45933.646231944447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45933.646231944447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45933.646231944447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45933.646231944447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45933.646231944447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45933.646231944447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45933.646231944447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45933.646231944447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45933.646231944447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45933.646231944447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45933.646231944447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45933.646231944447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45933.646231944447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45933.646231944447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45933.646231944447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45933.646231944447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45933.646231944447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45933.646231944447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45933.646231944447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45933.646231944447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45933.646231944447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45933.646231944447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45933.646231944447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45933.646231944447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45933.646231944447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45933.646231944447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45933.646231944447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45933.646231944447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45933.646231944447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45933.646231944447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45933.646231944447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45933.646231944447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45933.646231944447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45933.646231944447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45933.646231944447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45933.646231944447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45933.646231944447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45933.646231944447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45933.646231944447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45933.646231944447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45933.646231944447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45933.646231944447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45933.646231944447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45933.646231944447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45933.646231944447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45933.646231944447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45933.646231944447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45933.646231944447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45933.646231944447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45933.646231944447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45933.646231944447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45933.646231944447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45933.646231944447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45933.646231944447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45933.646231944447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45933.646231944447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45933.646231944447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45933.646231944447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45933.646231944447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45933.646231944447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45933.646231944447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45933.646231944447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45933.646231944447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45933.646231944447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45933.646231944447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45933.646231944447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45933.646231944447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45933.646231944447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45933.646231944447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45933.646231944447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45933.646231944447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45933.646231944447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45933.646231944447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45933.646231944447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45933.646231944447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45933.646231944447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45933.646231944447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45933.646231944447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45933.646231944447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45933.646231944447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45933.646231944447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45933.646231944447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45933.646231944447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45933.646231944447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45933.646231944447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45933.646231944447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45933.646231944447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45933.646231944447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45933.646231944447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45933.646231944447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45933.646231944447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45933.646231944447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45933.646231944447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45933.646231944447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45933.646231944447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45933.646231944447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45933.646231944447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45933.646231944447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45933.646231944447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45933.646231944447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45933.646231944447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45933.646231944447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45933.646231944447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45933.646231944447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45933.646231944447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45933.646231944447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45933.646231944447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45933.646231944447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45933.646231944447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45933.646231944447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45933.646231944447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45933.646231944447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45933.646231944447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45933.646231944447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45933.646231944447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45933.646231944447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45933.646231944447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45933.646231944447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45933.646231944447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45933.646231944447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45933.646231944447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45933.646231944447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45933.646231944447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45933.646231944447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45933.646231944447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45933.646231944447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45933.646231944447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45933.646231944447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45933.646231944447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45933.646231944447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45933.646231944447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45933.646231944447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45933.646231944447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45933.646231944447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45933.646231944447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45933.646231944447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45933.646231944447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45933.646231944447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45933.646231944447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45933.646231944447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45933.646231944447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45933.646231944447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45933.646231944447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45933.646231944447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45933.646231944447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45933.646231944447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45933.646231944447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45933.646231944447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45933.646231944447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45933.646231944447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45933.646231944447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45933.646231944447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45933.646231944447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45933.646231944447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45933.646231944447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45933.646231944447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45933.646231944447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45933.646231944447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45933.646231944447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45933.646231944447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45933.646231944447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45933.646231944447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45933.646231944447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45933.646231944447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45933.646231944447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45933.646231944447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45933.646231944447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45933.646231944447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45933.646231944447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45933.646231944447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45933.646231944447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45933.646231944447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45933.646231944447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45933.646231944447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45933.646231944447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45933.646231944447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45933.646231944447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45933.646231944447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45933.646231944447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45933.646231944447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45933.646231944447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45933.646231944447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45933.646231944447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45933.646231944447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45933.646231944447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45933.646231944447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45933.646231944447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45933.646231944447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45933.646231944447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45933.646231944447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45933.646231944447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45933.646231944447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45933.646231944447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45933.646231944447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45933.646231944447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45933.646231944447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45933.646231944447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45933.646231944447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45933.646231944447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45933.646231944447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45933.646231944447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45933.646231944447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45933.646231944447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45933.646231944447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45933.646231944447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45933.646231944447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45933.646231944447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45933.646231944447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45933.646231944447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45933.646231944447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45933.646231944447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45933.646231944447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45933.646231944447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45933.646231944447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45933.646231944447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45933.646231944447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45933.646231944447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45933.646231944447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45933.646231944447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45933.646231944447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45933.646231944447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45933.646231944447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45933.646231944447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45933.646231944447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45933.646231944447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45933.646231944447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45933.646231944447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45933.646231944447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45933.646231944447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45933.646231944447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45933.646231944447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45933.646231944447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45933.646231944447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45933.646231944447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45933.646231944447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45933.646231944447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45933.646231944447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45933.646231944447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45933.646231944447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45933.646231944447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45933.646231944447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45933.646231944447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45933.646231944447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45933.646231944447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45933.646231944447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45933.646231944447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45933.646231944447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45933.646231944447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45933.646231944447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45933.646231944447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45933.646231944447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45933.646231944447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45933.646231944447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45933.646231944447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45933.646231944447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45933.646231944447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45933.646231944447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45933.646231944447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45933.646231944447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45933.646231944447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45933.646231944447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45933.646231944447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45933.646231944447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45933.646231944447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45933.646231944447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45933.646231944447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45933.646231944447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45933.646231944447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45933.646231944447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45933.646231944447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45933.646231944447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45933.646231944447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45933.646231944447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45933.646231944447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45933.646231944447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45933.646231944447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45933.646231944447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45933.646231944447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45933.646231944447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45933.646231944447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45933.646231944447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45933.646231944447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45933.646231944447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45933.646231944447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45933.646231944447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45933.646231944447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45933.646231944447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45933.646231944447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45933.646231944447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45933.646231944447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45933.646231944447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45933.646231944447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45933.646231944447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45933.646231944447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45933.646231944447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45933.646231944447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45933.646231944447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45933.646231944447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45933.646231944447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45933.646231944447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45933.646231944447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45933.646231944447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45933.646231944447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45933.646231944447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45933.646231944447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45933.646231944447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45933.646231944447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45933.646231944447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45933.646231944447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45933.646231944447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45933.646231944447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45933.646231944447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45933.646231944447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45933.646231944447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45933.646231944447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45933.646231944447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45933.646231944447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45933.646231944447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45933.646231944447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45933.646231944447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45933.646231944447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45933.646231944447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45933.646231944447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45933.646231944447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45933.646231944447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45933.646231944447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45933.646231944447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45933.646231944447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45933.646231944447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45933.646231944447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45933.646231944447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45933.646231944447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45933.646231944447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45933.646231944447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45933.646231944447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45933.646231944447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45933.646231944447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45933.646231944447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45933.646231944447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45933.646231944447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45933.646231944447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45933.646231944447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45933.646231944447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45933.646231944447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45933.646231944447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45933.646231944447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45933.646231944447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45933.646231944447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45933.646231944447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45933.646231944447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45933.646231944447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45933.646231944447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45933.646231944447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45933.646231944447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45933.646231944447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45933.646231944447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45933.646231944447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45933.646231944447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45933.646231944447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45933.646231944447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45933.646231944447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45933.646231944447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45933.646231944447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45933.646231944447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45933.646231944447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45933.646231944447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45933.646231944447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45933.646231944447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45933.646231944447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45933.646231944447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45933.646231944447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45933.646231944447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45933.646231944447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45933.646231944447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45933.646231944447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45933.646231944447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45933.646231944447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45933.646231944447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45933.646231944447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45933.646231944447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45933.646231944447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45933.646231944447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45933.646231944447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45933.646231944447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45933.646231944447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45933.646231944447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45933.646231944447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45933.646231944447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45933.646231944447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45933.646231944447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45933.646231944447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45933.646231944447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45933.646231944447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45933.646231944447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45933.646231944447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45933.646231944447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45933.646231944447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45933.646231944447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45933.646231944447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45933.646231944447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45933.646231944447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45933.646231944447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45933.646231944447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45933.646231944447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45933.646231944447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45933.646231944447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45933.646231944447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45933.646231944447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45933.646231944447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45933.646231944447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45933.646231944447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45933.646231944447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45933.646231944447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45933.646231944447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45933.646231944447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45933.646231944447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45933.646231944447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45933.646231944447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45933.646231944447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45933.646231944447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45933.646231944447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45933.646231944447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45933.646231944447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45933.646231944447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45933.646231944447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45933.646231944447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45933.646231944447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45933.646231944447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45933.646231944447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45933.646231944447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45933.646231944447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45933.646231944447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45933.646231944447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45933.646231944447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45933.646231944447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45933.646231944447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45933.646231944447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45933.646231944447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45933.646231944447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45933.646231944447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45933.646231944447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45933.646231944447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45933.646231944447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45933.646231944447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45933.646231944447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45933.646231944447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45933.646231944447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45933.646231944447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45933.646231944447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45933.646231944447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45933.646231944447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45933.646231944447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45933.646231944447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45933.646231944447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45933.646231944447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45933.646231944447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E6" sqref="E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230.16551435185102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2.7559541666705627</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36845</v>
      </c>
      <c r="E4" s="112" t="s">
        <v>38964</v>
      </c>
      <c r="F4" s="113">
        <v>45933.509375000001</v>
      </c>
      <c r="G4" s="114">
        <f ca="1">IFERROR(NOW()-F4,"")</f>
        <v>0.13685694444575347</v>
      </c>
      <c r="H4" s="113">
        <v>45933.538194444445</v>
      </c>
      <c r="I4" s="110" t="str">
        <f>IFERROR(VLOOKUP(D4,DB!A:F,6,0),"")</f>
        <v>Generator-SG</v>
      </c>
      <c r="J4" s="110" t="str">
        <f>IFERROR(VLOOKUP(D4,DB!A:G,7,0),"")</f>
        <v>Weak</v>
      </c>
      <c r="K4" s="115" t="s">
        <v>39062</v>
      </c>
      <c r="L4" s="107" t="str">
        <f>IFERROR(VLOOKUP(D4,DB!A:I,9,0),"")</f>
        <v>Latis</v>
      </c>
    </row>
    <row r="5" spans="1:16" ht="15" customHeight="1">
      <c r="A5" s="110"/>
      <c r="B5" s="110" t="str">
        <f>IFERROR(VLOOKUP(D5,DB!A:K,11,0),"")</f>
        <v/>
      </c>
      <c r="C5" s="111"/>
      <c r="D5" s="107"/>
      <c r="E5" s="112"/>
      <c r="F5" s="113"/>
      <c r="G5" s="114">
        <f ca="1">IFERROR(NOW()-F5,"")</f>
        <v>45933.646231944447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45933.646231944447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45933.646231944447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45933.646231944447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45933.646231944447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45933.646231944447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45933.646231944447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45933.646231944447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45933.646231944447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45933.646231944447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45933.646231944447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45933.646231944447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45933.646231944447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45933.646231944447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45933.646231944447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45933.646231944447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45933.646231944447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45933.646231944447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45933.646231944447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45933.646231944447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45933.646231944447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45933.646231944447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45933.646231944447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45933.646231944447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45933.646231944447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45933.646231944447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45933.646231944447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45933.646231944447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45933.646231944447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45933.646231944447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45933.646231944447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45933.646231944447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45933.646231944447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45933.646231944447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45933.646231944447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45933.646231944447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45933.646231944447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45933.646231944447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45933.646231944447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45933.646231944447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45933.646231944447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45933.646231944447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45933.646231944447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45933.646231944447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45933.646231944447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45933.646231944447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45933.646231944447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45933.646231944447</v>
      </c>
      <c r="H52" s="113"/>
      <c r="I52" s="110" t="str">
        <f>IFERROR(VLOOKUP(D52,DB!A:F,6,0),"")</f>
        <v/>
      </c>
      <c r="J52" s="110" t="str">
        <f>IFERROR(VLOOKUP(D52,DB!A:G,7,0),"")</f>
        <v/>
      </c>
      <c r="K52" s="115"/>
      <c r="L52" s="10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41.814171759258898</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7.4573546296305722</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45933.646231944447</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45933.646231944447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45933.646231944447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45933.646231944447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45933.646231944447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45933.646231944447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45933.646231944447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45933.646231944447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45933.646231944447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45933.646231944447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45933.646231944447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45933.646231944447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45933.646231944447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45933.646231944447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45933.646231944447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45933.646231944447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45933.646231944447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45933.646231944447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45933.646231944447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45933.646231944447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45933.646231944447</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45933.646231944447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45933.646231944447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45933.646231944447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45933.646231944447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45933.646231944447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45933.646231944447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45933.646231944447</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45933.646231944447</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45933.646231944447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45933.646231944447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45933.646231944447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45933.646231944447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45933.646231944447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45933.646231944447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45933.646231944447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45933.646231944447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45933.646231944447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45933.646231944447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45933.646231944447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45933.646231944447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45933.646231944447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45933.646231944447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45933.646231944447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45933.646231944447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45933.646231944447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45933.646231944447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45933.646231944447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45933.646231944447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45933.646231944447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45933.646231944447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45933.646231944447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45933.646231944447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45933.646231944447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45933.646231944447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45933.646231944447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45933.646231944447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45933.646231944447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45933.646231944447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45933.646231944447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45933.646231944447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45933.646231944447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45933.646231944447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45933.646231944447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45933.646231944447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45933.646231944447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45933.646231944447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45933.646231944447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45933.646231944447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45933.646231944447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45933.646231944447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45933.646231944447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45933.646231944447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45933.646231944447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45933.646231944447</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45933.646231944447</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45933.646231944447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45933.646231944447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45933.646231944447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45933.646231944447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45933.646231944447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45933.646231944447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45933.646231944447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45933.646231944447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45933.646231944447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45933.646231944447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45933.646231944447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45933.646231944447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45933.646231944447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45933.646231944447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45933.646231944447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45933.646231944447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45933.646231944447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45933.646231944447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45933.646231944447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45933.646231944447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45933.646231944447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45933.646231944447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45933.646231944447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45933.646231944447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45933.646231944447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45933.646231944447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45933.646231944447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45933.646231944447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45933.646231944447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45933.646231944447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45933.646231944447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45933.646231944447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45933.646231944447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45933.646231944447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45933.646231944447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45933.646231944447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45933.646231944447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45933.646231944447</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45933.646231944447</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45933.646231944447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45933.646231944447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45933.646231944447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45933.646231944447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45933.646231944447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45933.646231944447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45933.646231944447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45933.646231944447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45933.646231944447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45933.646231944447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45933.646231944447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45933.646231944447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45933.646231944447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45933.646231944447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45933.646231944447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45933.646231944447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45933.646231944447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45933.646231944447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45933.646231944447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45933.646231944447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45933.646231944447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45933.646231944447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45933.646231944447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45933.646231944447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45933.646231944447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45933.646231944447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45933.646231944447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45933.646231944447</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45933.646231944447</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45933.646231944447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45933.646231944447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45933.646231944447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45933.646231944447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45933.646231944447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45933.646231944447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45933.646231944447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45933.646231944447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45933.646231944447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45933.646231944447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45933.646231944447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45933.646231944447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45933.646231944447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45933.646231944447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45933.646231944447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45933.646231944447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45933.646231944447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45933.646231944447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45933.646231944447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45933.646231944447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45933.646231944447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45933.646231944447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45933.646231944447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45933.646231944447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45933.646231944447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45933.646231944447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45933.646231944447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45933.646231944447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45933.646231944447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45933.646231944447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45933.646231944447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45933.646231944447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45933.646231944447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45933.646231944447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45933.646231944447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45933.646231944447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45933.646231944447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45933.646231944447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45933.646231944447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45933.646231944447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45933.646231944447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45933.646231944447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45933.646231944447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45933.646231944447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45933.646231944447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45933.646231944447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45933.646231944447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45933.646231944447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45933.646231944447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45933.646231944447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45933.646231944447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45933.646231944447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45933.646231944447</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45933.646231944447</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4.5025166666673613</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6.8733847222247277</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0.82758611111057689</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39072</v>
      </c>
      <c r="B5" s="137" t="str">
        <f>IFERROR(VLOOKUP(D5,DB!A:K,11,0),"")</f>
        <v>R6</v>
      </c>
      <c r="C5" s="137">
        <v>3</v>
      </c>
      <c r="D5" s="137" t="s">
        <v>32068</v>
      </c>
      <c r="E5" s="137" t="s">
        <v>38964</v>
      </c>
      <c r="F5" s="140">
        <v>45933.467604166668</v>
      </c>
      <c r="G5" s="137">
        <f ca="1">IFERROR(NOW()-F5,"-")</f>
        <v>0.17862777777918382</v>
      </c>
      <c r="H5" s="140">
        <v>45933.490983796299</v>
      </c>
      <c r="I5" s="137" t="str">
        <f>IFERROR(VLOOKUP(D5,DB!A:F,6,0),"")</f>
        <v>SCECO</v>
      </c>
      <c r="J5" s="137" t="str">
        <f>IFERROR(VLOOKUP(D5,DB!A:G,7,0),"")</f>
        <v>Dead</v>
      </c>
      <c r="K5" s="137" t="s">
        <v>39073</v>
      </c>
      <c r="L5" s="137" t="str">
        <f>IFERROR(VLOOKUP(D5,DB!A:I,9,0),"")</f>
        <v>Latis</v>
      </c>
    </row>
    <row r="6" spans="1:16383" ht="31.5" customHeight="1">
      <c r="A6" s="121"/>
      <c r="B6" s="137" t="str">
        <f>IFERROR(VLOOKUP(D6,DB!A:K,11,0),"")</f>
        <v/>
      </c>
      <c r="C6" s="137"/>
      <c r="D6" s="137"/>
      <c r="E6" s="137"/>
      <c r="F6" s="137"/>
      <c r="G6" s="137">
        <f ca="1">IFERROR(NOW()-F6,"-")</f>
        <v>45933.646231944447</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45933.646231944447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45933.646231944447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45933.646231944447</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45933.646231944447</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45933.646231944447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45933.646231944447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45933.646231944447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45933.646231944447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45933.646231944447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45933.646231944447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45933.646231944447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45933.646231944447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45933.646231944447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45933.646231944447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45933.646231944447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45933.646231944447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45933.646231944447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45933.646231944447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45933.646231944447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45933.646231944447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45933.646231944447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45933.646231944447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45933.646231944447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45933.646231944447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45933.646231944447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45933.646231944447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45933.646231944447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45933.646231944447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45933.646231944447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45933.646231944447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45933.646231944447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45933.646231944447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45933.646231944447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45933.646231944447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45933.646231944447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45933.646231944447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45933.646231944447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45933.646231944447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45933.646231944447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45933.646231944447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45933.646231944447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45933.646231944447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45933.646231944447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45933.646231944447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45933.646231944447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45933.646231944447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45933.646231944447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45933.646231944447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45933.646231944447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45933.646231944447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45933.646231944447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45933.646231944447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45933.646231944447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45933.646231944447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45933.646231944447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45933.646231944447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45933.646231944447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45933.646231944447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45933.646231944447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45933.646231944447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45933.646231944447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45933.646231944447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45933.646231944447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45933.646231944447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45933.646231944447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45933.646231944447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45933.646231944447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45933.646231944447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45933.646231944447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45933.646231944447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45933.646231944447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45933.646231944447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45933.646231944447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45933.646231944447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45933.646231944447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45933.646231944447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45933.646231944447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45933.646231944447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45933.646231944447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45933.646231944447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45933.646231944447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45933.646231944447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45933.646231944447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45933.646231944447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45933.646231944447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45933.646231944447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45933.646231944447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45933.646231944447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45933.646231944447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45933.646231944447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45933.646231944447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45933.646231944447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45933.646231944447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45933.646231944447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45933.646231944447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45933.646231944447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45933.646231944447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45933.646231944447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45933.646231944447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45933.646231944447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45933.646231944447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45933.646231944447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45933.646231944447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45933.646231944447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45933.646231944447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45933.646231944447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45933.646231944447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45933.646231944447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45933.646231944447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45933.646231944447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45933.646231944447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45933.646231944447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45933.646231944447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45933.646231944447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45933.646231944447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45933.646231944447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45933.646231944447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45933.646231944447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45933.646231944447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45933.646231944447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45933.646231944447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45933.646231944447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45933.646231944447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45933.646231944447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45933.646231944447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45933.646231944447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45933.646231944447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45933.646231944447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45933.646231944447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45933.646231944447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45933.646231944447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45933.646231944447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45933.646231944447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45933.646231944447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45933.646231944447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45933.646231944447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45933.646231944447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45933.646231944447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45933.646231944447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45933.646231944447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45933.646231944447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45933.646231944447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45933.646231944447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45933.646231944447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45933.646231944447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45933.646231944447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45933.646231944447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45933.646231944447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45933.646231944447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45933.646231944447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45933.646231944447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45933.646231944447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45933.646231944447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45933.646231944447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45933.646231944447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45933.646231944447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45933.646231944447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45933.646231944447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45933.646231944447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45933.646231944447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45933.646231944447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45933.646231944447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45933.646231944447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45933.646231944447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45933.646231944447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45933.646231944447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45933.646231944447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45933.646231944447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45933.646231944447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45933.646231944447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45933.646231944447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45933.646231944447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45933.646231944447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45933.646231944447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45933.646231944447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45933.646231944447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45933.646231944447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45933.646231944447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45933.646231944447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45933.646231944447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45933.646231944447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45933.646231944447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45933.646231944447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45933.646231944447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45933.646231944447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45933.646231944447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45933.646231944447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45933.646231944447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45933.646231944447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45933.646231944447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45933.646231944447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45933.646231944447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45933.646231944447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45933.646231944447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45933.646231944447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45933.646231944447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45933.646231944447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45933.646231944447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45933.646231944447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45933.646231944447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45933.646231944447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45933.646231944447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45933.646231944447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45933.646231944447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45933.646231944447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45933.646231944447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45933.646231944447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45933.646231944447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45933.646231944447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45933.646231944447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45933.646231944447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45933.646231944447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45933.646231944447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45933.646231944447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45933.646231944447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45933.646231944447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45933.646231944447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45933.646231944447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45933.646231944447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45933.646231944447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45933.646231944447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45933.646231944447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45933.646231944447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45933.646231944447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45933.646231944447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45933.646231944447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45933.646231944447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45933.646231944447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45933.646231944447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45933.646231944447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45933.646231944447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45933.646231944447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45933.646231944447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45933.646231944447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45933.646231944447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45933.646231944447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45933.646231944447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45933.646231944447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45933.646231944447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45933.646231944447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45933.646231944447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45933.646231944447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45933.646231944447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45933.646231944447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45933.646231944447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45933.646231944447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45933.646231944447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45933.646231944447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45933.646231944447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45933.646231944447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45933.646231944447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45933.646231944447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45933.646231944447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45933.646231944447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45933.646231944447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45933.646231944447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45933.646231944447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45933.646231944447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45933.646231944447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45933.646231944447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45933.646231944447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45933.646231944447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45933.646231944447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45933.646231944447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45933.646231944447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45933.646231944447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45933.646231944447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45933.646231944447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45933.646231944447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45933.646231944447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45933.646231944447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45933.646231944447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45933.646231944447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45933.646231944447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45933.646231944447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45933.646231944447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45933.646231944447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45933.646231944447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45933.646231944447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45933.646231944447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45933.646231944447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45933.646231944447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45933.646231944447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45933.646231944447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45933.646231944447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45933.646231944447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45933.646231944447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45933.646231944447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45933.646231944447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45933.646231944447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45933.646231944447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45933.646231944447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45933.646231944447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45933.646231944447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45933.646231944447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45933.646231944447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45933.646231944447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45933.646231944447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45933.646231944447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45933.646231944447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45933.646231944447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45933.646231944447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45933.646231944447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45933.646231944447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45933.646231944447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45933.646231944447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45933.646231944447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45933.646231944447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45933.646231944447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45933.646231944447</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2025-10-03T12:30:45Z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