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885" documentId="13_ncr:1_{F6CB121F-512D-4AA6-A0C1-0FB36C537598}" xr6:coauthVersionLast="47" xr6:coauthVersionMax="47" xr10:uidLastSave="{7569AAED-47A3-4B94-A8E1-FC8A95623AA5}"/>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100" i="6"/>
  <c r="I100" i="6"/>
  <c r="J100" i="6"/>
  <c r="L100" i="6"/>
  <c r="B101" i="6"/>
  <c r="I101" i="6"/>
  <c r="J101" i="6"/>
  <c r="L101"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alcChain>
</file>

<file path=xl/sharedStrings.xml><?xml version="1.0" encoding="utf-8"?>
<sst xmlns="http://schemas.openxmlformats.org/spreadsheetml/2006/main" count="178578" uniqueCount="39075">
  <si>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</si>
  <si>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</si>
  <si>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</si>
  <si>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</si>
  <si>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</si>
  <si>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</si>
  <si>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</si>
  <si>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</si>
  <si>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</si>
  <si>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</si>
  <si>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</si>
  <si>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</si>
  <si>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</si>
  <si>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</si>
  <si>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</si>
  <si>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</si>
  <si>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</si>
  <si>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</si>
  <si>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</si>
  <si>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</si>
  <si>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</si>
  <si>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</si>
  <si>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</si>
  <si>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</si>
  <si>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</si>
  <si>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</si>
  <si>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</si>
  <si>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</si>
  <si>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</si>
  <si>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</si>
  <si>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</si>
  <si>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</si>
  <si>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</si>
  <si>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</si>
  <si>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</si>
  <si>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</si>
  <si>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</si>
  <si>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</si>
  <si>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</si>
  <si>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</si>
  <si>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</si>
  <si>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</si>
  <si>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</si>
  <si>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</si>
  <si>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</si>
  <si>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</si>
  <si>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</si>
  <si>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</si>
  <si>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</si>
  <si>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</si>
  <si>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</si>
  <si>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</si>
  <si>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</si>
  <si>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</si>
  <si>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</si>
  <si>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</si>
  <si>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</si>
  <si>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</si>
  <si>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</si>
  <si>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</si>
  <si>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</si>
  <si>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</si>
  <si>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</si>
  <si>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</si>
  <si>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</si>
  <si>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</si>
  <si>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</si>
  <si>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</si>
  <si>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</si>
  <si>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</si>
  <si>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</si>
  <si>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</si>
  <si>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</si>
  <si>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</si>
  <si>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</si>
  <si>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</si>
  <si>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</si>
  <si>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</si>
  <si>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</si>
  <si>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</si>
  <si>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</si>
  <si>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</si>
  <si>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</si>
  <si>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</si>
  <si>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</si>
  <si>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</si>
  <si>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</si>
  <si>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</si>
  <si>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</si>
  <si>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</si>
  <si>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</si>
  <si>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</si>
  <si>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</si>
  <si>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</si>
  <si>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</si>
  <si>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</si>
  <si>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</si>
  <si>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</si>
  <si>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</si>
  <si>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</si>
  <si>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</si>
  <si>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</si>
  <si>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</si>
  <si>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</si>
  <si>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</si>
  <si>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</si>
  <si>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</si>
  <si>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</si>
  <si>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</si>
  <si>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</si>
  <si>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</si>
  <si>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</si>
  <si>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</si>
  <si>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</si>
  <si>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</si>
  <si>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</si>
  <si>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</si>
  <si>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</si>
  <si>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</si>
  <si>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</si>
  <si>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</si>
  <si>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</si>
  <si>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</si>
  <si>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</si>
  <si>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</si>
  <si>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</si>
  <si>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</si>
  <si>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</si>
  <si>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</si>
  <si>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</si>
  <si>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</si>
  <si>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</si>
  <si>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</si>
  <si>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</si>
  <si>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</si>
  <si>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</si>
  <si>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</si>
  <si>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</si>
  <si>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</si>
  <si>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</si>
  <si>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</si>
  <si>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</si>
  <si>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</si>
  <si>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</si>
  <si>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</si>
  <si>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</si>
  <si>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</si>
  <si>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</si>
  <si>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</si>
  <si>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</si>
  <si>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</si>
  <si>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</si>
  <si>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</si>
  <si>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</si>
  <si>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</si>
  <si>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</si>
  <si>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</si>
  <si>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</si>
  <si>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</si>
  <si>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</si>
  <si>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</si>
  <si>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</si>
  <si>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</si>
  <si>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</si>
  <si>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</si>
  <si>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</si>
  <si>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</si>
  <si>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</si>
  <si>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</si>
  <si>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</si>
  <si>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</si>
  <si>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</si>
  <si>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</si>
  <si>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</si>
  <si>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</si>
  <si>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</si>
  <si>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</si>
  <si>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</si>
  <si>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</si>
  <si>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</si>
  <si>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</si>
  <si>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</si>
  <si>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</si>
  <si>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</si>
  <si>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</si>
  <si>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</si>
  <si>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</si>
  <si>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</si>
  <si>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</si>
  <si>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</si>
  <si>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</si>
  <si>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</si>
  <si>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</si>
  <si>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</si>
  <si>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</si>
  <si>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</si>
  <si>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</si>
  <si>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</si>
  <si>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</si>
  <si>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</si>
  <si>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</si>
  <si>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</si>
  <si>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</si>
  <si>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</si>
  <si>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</si>
  <si>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</si>
  <si>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</si>
  <si>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</si>
  <si>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</si>
  <si>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</si>
  <si>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</si>
  <si>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</si>
  <si>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</si>
  <si>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</si>
  <si>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</si>
  <si>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</si>
  <si>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</si>
  <si>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</si>
  <si>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</si>
  <si>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</si>
  <si>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</si>
  <si>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</si>
  <si>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</si>
  <si>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</si>
  <si>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</si>
  <si>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</si>
  <si>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</si>
  <si>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</si>
  <si>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</si>
  <si>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</si>
  <si>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</si>
  <si>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</si>
  <si>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</si>
  <si>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</si>
  <si>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</si>
  <si>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</si>
  <si>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</si>
  <si>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</si>
  <si>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</si>
  <si>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</si>
  <si>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</si>
  <si>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</si>
  <si>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</si>
  <si>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</si>
  <si>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</si>
  <si>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</si>
  <si>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</si>
  <si>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</si>
  <si>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</si>
  <si>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</si>
  <si>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</si>
  <si>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</si>
  <si>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</si>
  <si>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</si>
  <si>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</si>
  <si>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</si>
  <si>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</si>
  <si>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</si>
  <si>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</si>
  <si>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</si>
  <si>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</si>
  <si>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</si>
  <si>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</si>
  <si>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</si>
  <si>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</si>
  <si>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</si>
  <si>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</si>
  <si>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</si>
  <si>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</si>
  <si>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</si>
  <si>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</si>
  <si>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</si>
  <si>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</si>
  <si>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</si>
  <si>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</si>
  <si>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</si>
  <si>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</si>
  <si>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</si>
  <si>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</si>
  <si>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</si>
  <si>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</si>
  <si>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</si>
  <si>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</si>
  <si>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</si>
  <si>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</si>
  <si>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</si>
  <si>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</si>
  <si>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</si>
  <si>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</si>
  <si>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</si>
  <si>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</si>
  <si>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</si>
  <si>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</si>
  <si>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</si>
  <si>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</si>
  <si>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</si>
  <si>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</si>
  <si>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</si>
  <si>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</si>
  <si>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</si>
  <si>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</si>
  <si>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</si>
  <si>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</si>
  <si>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</si>
  <si>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</si>
  <si>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</si>
  <si>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</si>
  <si>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</si>
  <si>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</si>
  <si>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</si>
  <si>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</si>
  <si>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</si>
  <si>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</si>
  <si>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</si>
  <si>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</si>
  <si>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</si>
  <si>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</si>
  <si>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</si>
  <si>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</si>
  <si>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</si>
  <si>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</si>
  <si>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</si>
  <si>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</si>
  <si>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</si>
  <si>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</si>
  <si>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</si>
  <si>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</si>
  <si>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</si>
  <si>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</si>
  <si>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</si>
  <si>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</si>
  <si>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</si>
  <si>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</si>
  <si>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</si>
  <si>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</si>
  <si>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</si>
  <si>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</si>
  <si>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</si>
  <si>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</si>
  <si>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</si>
  <si>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</si>
  <si>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</si>
  <si>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</si>
  <si>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</si>
  <si>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</si>
  <si>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</si>
  <si>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</si>
  <si>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</si>
  <si>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</si>
  <si>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</si>
  <si>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</si>
  <si>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</si>
  <si>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</si>
  <si>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</si>
  <si>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</si>
  <si>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</si>
  <si>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</si>
  <si>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</si>
  <si>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</si>
  <si>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</si>
  <si>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</si>
  <si>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</si>
  <si>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</si>
  <si>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</si>
  <si>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</si>
  <si>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</si>
  <si>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</si>
  <si>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</si>
  <si>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</si>
  <si>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</si>
  <si>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</si>
  <si>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</si>
  <si>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</si>
  <si>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</si>
  <si>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</si>
  <si>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</si>
  <si>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</si>
  <si>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</si>
  <si>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</si>
  <si>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</si>
  <si>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</si>
  <si>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</si>
  <si>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</si>
  <si>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</si>
  <si>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</si>
  <si>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</si>
  <si>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</si>
  <si>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</si>
  <si>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</si>
  <si>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</si>
  <si>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</si>
  <si>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</si>
  <si>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</si>
  <si>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</si>
  <si>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</si>
  <si>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</si>
  <si>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</si>
  <si>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</si>
  <si>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</si>
  <si>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</si>
  <si>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</si>
  <si>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</si>
  <si>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</si>
  <si>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</si>
  <si>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</si>
  <si>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</si>
  <si>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</si>
  <si>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</si>
  <si>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</si>
  <si>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</si>
  <si>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</si>
  <si>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</si>
  <si>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</si>
  <si>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</si>
  <si>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</si>
  <si>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</si>
  <si>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</si>
  <si>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</si>
  <si>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</si>
  <si>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</si>
  <si>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</si>
  <si>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</si>
  <si>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</si>
  <si>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</si>
  <si>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</si>
  <si>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</si>
  <si>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</si>
  <si>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</si>
  <si>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</si>
  <si>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</si>
  <si>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</si>
  <si>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</si>
  <si>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</si>
  <si>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</si>
  <si>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</si>
  <si>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</si>
  <si>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</si>
  <si>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</si>
  <si>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</si>
  <si>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</si>
  <si>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</si>
  <si>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</si>
  <si>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</si>
  <si>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</si>
  <si>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</si>
  <si>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</si>
  <si>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</si>
  <si>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</si>
  <si>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</si>
  <si>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</si>
  <si>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</si>
  <si>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</si>
  <si>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</si>
  <si>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</si>
  <si>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</si>
  <si>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</si>
  <si>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</si>
  <si>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</si>
  <si>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</si>
  <si>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</si>
  <si>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</si>
  <si>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</si>
  <si>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</si>
  <si>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</si>
  <si>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</si>
  <si>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</si>
  <si>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</si>
  <si>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</si>
  <si>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</si>
  <si>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</si>
  <si>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</si>
  <si>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</si>
  <si>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</si>
  <si>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</si>
  <si>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</si>
  <si>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</si>
  <si>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</si>
  <si>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</si>
  <si>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</si>
  <si>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</si>
  <si>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</si>
  <si>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</si>
  <si>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</si>
  <si>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</si>
  <si>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</si>
  <si>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</si>
  <si>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</si>
  <si>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</si>
  <si>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</si>
  <si>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</si>
  <si>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</si>
  <si>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</si>
  <si>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</si>
  <si>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</si>
  <si>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</si>
  <si>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</si>
  <si>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</si>
  <si>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</si>
  <si>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</si>
  <si>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</si>
  <si>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</si>
  <si>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</si>
  <si>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</si>
  <si>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</si>
  <si>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</si>
  <si>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</si>
  <si>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</si>
  <si>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</si>
  <si>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</si>
  <si>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</si>
  <si>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</si>
  <si>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</si>
  <si>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</si>
  <si>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</si>
  <si>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</si>
  <si>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</si>
  <si>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</si>
  <si>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</si>
  <si>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</si>
  <si>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</si>
  <si>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</si>
  <si>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</si>
  <si>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</si>
  <si>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</si>
  <si>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</si>
  <si>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</si>
  <si>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</si>
  <si>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</si>
  <si>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</si>
  <si>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</si>
  <si>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</si>
  <si>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</si>
  <si>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</si>
  <si>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</si>
  <si>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</si>
  <si>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</si>
  <si>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</si>
  <si>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</si>
  <si>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</si>
  <si>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</si>
  <si>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</si>
  <si>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</si>
  <si>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</si>
  <si>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</si>
  <si>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</si>
  <si>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</si>
  <si>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</si>
  <si>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</si>
  <si>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</si>
  <si>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</si>
  <si>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</si>
  <si>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</si>
  <si>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</si>
  <si>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</si>
  <si>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</si>
  <si>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</si>
  <si>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</si>
  <si>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</si>
  <si>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</si>
  <si>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</si>
  <si>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</si>
  <si>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</si>
  <si>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</si>
  <si>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</si>
  <si>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</si>
  <si>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</si>
  <si>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</si>
  <si>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</si>
  <si>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</si>
  <si>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</si>
  <si>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</si>
  <si>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</si>
  <si>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</si>
  <si>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</si>
  <si>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</si>
  <si>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</si>
  <si>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</si>
  <si>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</si>
  <si>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</si>
  <si>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</si>
  <si>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</si>
  <si>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</si>
  <si>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</si>
  <si>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</si>
  <si>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</si>
  <si>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</si>
  <si>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</si>
  <si>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</si>
  <si>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</si>
  <si>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</si>
  <si>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</si>
  <si>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</si>
  <si>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</si>
  <si>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</si>
  <si>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</si>
  <si>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</si>
  <si>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</si>
  <si>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</si>
  <si>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</si>
  <si>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</si>
  <si>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</si>
  <si>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</si>
  <si>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</si>
  <si>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</si>
  <si>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</si>
  <si>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</si>
  <si>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</si>
  <si>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</si>
  <si>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</si>
  <si>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</si>
  <si>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</si>
  <si>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</si>
  <si>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</si>
  <si>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</si>
  <si>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</si>
  <si>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</si>
  <si>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</si>
  <si>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</si>
  <si>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</si>
  <si>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</si>
  <si>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</si>
  <si>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</si>
  <si>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</si>
  <si>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</si>
  <si>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</si>
  <si>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</si>
  <si>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</si>
  <si>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</si>
  <si>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</si>
  <si>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</si>
  <si>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</si>
  <si>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</si>
  <si>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</si>
  <si>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</si>
  <si>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</si>
  <si>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</si>
  <si>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</si>
  <si>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</si>
  <si>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</si>
  <si>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</si>
  <si>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</si>
  <si>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</si>
  <si>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</si>
  <si>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</si>
  <si>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</si>
  <si>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</si>
  <si>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</si>
  <si>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</si>
  <si>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</si>
  <si>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</si>
  <si>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</si>
  <si>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</si>
  <si>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</si>
  <si>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</si>
  <si>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</si>
  <si>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</si>
  <si>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</si>
  <si>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</si>
  <si>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</si>
  <si>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</si>
  <si>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</si>
  <si>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</si>
  <si>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</si>
  <si>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</si>
  <si>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</si>
  <si>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</si>
  <si>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</si>
  <si>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</si>
  <si>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</si>
  <si>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</si>
  <si>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</si>
  <si>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</si>
  <si>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</si>
  <si>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</si>
  <si>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</si>
  <si>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</si>
  <si>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</si>
  <si>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</si>
  <si>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</si>
  <si>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</si>
  <si>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</si>
  <si>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</si>
  <si>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</si>
  <si>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</si>
  <si>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</si>
  <si>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</si>
  <si>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</si>
  <si>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</si>
  <si>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</si>
  <si>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</si>
  <si>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</si>
  <si>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</si>
  <si>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</si>
  <si>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</si>
  <si>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</si>
  <si>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</si>
  <si>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</si>
  <si>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</si>
  <si>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</si>
  <si>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</si>
  <si>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</si>
  <si>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</si>
  <si>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</si>
  <si>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</si>
  <si>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</si>
  <si>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</si>
  <si>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</si>
  <si>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</si>
  <si>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</si>
  <si>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</si>
  <si>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</si>
  <si>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</si>
  <si>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</si>
  <si>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</si>
  <si>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</si>
  <si>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</si>
  <si>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</si>
  <si>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</si>
  <si>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</si>
  <si>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</si>
  <si>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</si>
  <si>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</si>
  <si>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</si>
  <si>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</si>
  <si>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</si>
  <si>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</si>
  <si>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</si>
  <si>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</si>
  <si>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</si>
  <si>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</si>
  <si>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</si>
  <si>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</si>
  <si>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</si>
  <si>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</si>
  <si>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</si>
  <si>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</si>
  <si>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</si>
  <si>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</si>
  <si>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</si>
  <si>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</si>
  <si>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</si>
  <si>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</si>
  <si>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</si>
  <si>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</si>
  <si>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</si>
  <si>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</si>
  <si>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</si>
  <si>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</si>
  <si>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</si>
  <si>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</si>
  <si>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</si>
  <si>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</si>
  <si>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</si>
  <si>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</si>
  <si>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</si>
  <si>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</si>
  <si>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</si>
  <si>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</si>
  <si>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</si>
  <si>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</si>
  <si>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</si>
  <si>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</si>
  <si>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</si>
  <si>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</si>
  <si>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</si>
  <si>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</si>
  <si>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</si>
  <si>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</si>
  <si>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</si>
  <si>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</si>
  <si>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</si>
  <si>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</si>
  <si>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</si>
  <si>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</si>
  <si>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</si>
  <si>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</si>
  <si>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</si>
  <si>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</si>
  <si>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</si>
  <si>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</si>
  <si>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</si>
  <si>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</si>
  <si>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</si>
  <si>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</si>
  <si>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</si>
  <si>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</si>
  <si>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</si>
  <si>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</si>
  <si>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</si>
  <si>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</si>
  <si>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</si>
  <si>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</si>
  <si>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</si>
  <si>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</si>
  <si>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</si>
  <si>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</si>
  <si>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</si>
  <si>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</si>
  <si>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</si>
  <si>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</si>
  <si>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</si>
  <si>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</si>
  <si>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</si>
  <si>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</si>
  <si>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</si>
  <si>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</si>
  <si>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</si>
  <si>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</si>
  <si>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</si>
  <si>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</si>
  <si>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</si>
  <si>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</si>
  <si>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</si>
  <si>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</si>
  <si>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</si>
  <si>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</si>
  <si>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</si>
  <si>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</si>
  <si>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</si>
  <si>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</si>
  <si>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</si>
  <si>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</si>
  <si>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</si>
  <si>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</si>
  <si>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</si>
  <si>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</si>
  <si>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</si>
  <si>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</si>
  <si>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</si>
  <si>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</si>
  <si>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</si>
  <si>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</si>
  <si>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</si>
  <si>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</si>
  <si>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</si>
  <si>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</si>
  <si>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</si>
  <si>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</si>
  <si>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</si>
  <si>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</si>
  <si>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</si>
  <si>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</si>
  <si>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</si>
  <si>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</si>
  <si>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</si>
  <si>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</si>
  <si>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</si>
  <si>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</si>
  <si>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</si>
  <si>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</si>
  <si>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</si>
  <si>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</si>
  <si>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</si>
  <si>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</si>
  <si>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</si>
  <si>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</si>
  <si>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</si>
  <si>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</si>
  <si>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</si>
  <si>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</si>
  <si>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</si>
  <si>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</si>
  <si>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</si>
  <si>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</si>
  <si>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</si>
  <si>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</si>
  <si>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</si>
  <si>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</si>
  <si>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</si>
  <si>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</si>
  <si>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</si>
  <si>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</si>
  <si>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</si>
  <si>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</si>
  <si>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</si>
  <si>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</si>
  <si>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</si>
  <si>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</si>
  <si>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</si>
  <si>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</si>
  <si>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</si>
  <si>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</si>
  <si>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</si>
  <si>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</si>
  <si>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</si>
  <si>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</si>
  <si>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</si>
  <si>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</si>
  <si>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</si>
  <si>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</si>
  <si>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</si>
  <si>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</si>
  <si>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</si>
  <si>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</si>
  <si>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</si>
  <si>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</si>
  <si>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</si>
  <si>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</si>
  <si>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</si>
  <si>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</si>
  <si>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</si>
  <si>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</si>
  <si>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</si>
  <si>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</si>
  <si>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</si>
  <si>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</si>
  <si>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</si>
  <si>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</si>
  <si>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</si>
  <si>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</si>
  <si>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</si>
  <si>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</si>
  <si>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</si>
  <si>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</si>
  <si>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</si>
  <si>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</si>
  <si>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</si>
  <si>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</si>
  <si>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</si>
  <si>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</si>
  <si>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</si>
  <si>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</si>
  <si>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</si>
  <si>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</si>
  <si>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</si>
  <si>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</si>
  <si>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</si>
  <si>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</si>
  <si>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</si>
  <si>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</si>
  <si>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</si>
  <si>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</si>
  <si>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</si>
  <si>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</si>
  <si>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</si>
  <si>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</si>
  <si>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</si>
  <si>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</si>
  <si>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</si>
  <si>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</si>
  <si>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</si>
  <si>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</si>
  <si>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</si>
  <si>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</si>
  <si>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</si>
  <si>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</si>
  <si>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</si>
  <si>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</si>
  <si>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</si>
  <si>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</si>
  <si>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</si>
  <si>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</si>
  <si>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</si>
  <si>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</si>
  <si>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</si>
  <si>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</si>
  <si>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</si>
  <si>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</si>
  <si>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</si>
  <si>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</si>
  <si>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</si>
  <si>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</si>
  <si>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</si>
  <si>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</si>
  <si>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</si>
  <si>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</si>
  <si>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</si>
  <si>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</si>
  <si>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</si>
  <si>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</si>
  <si>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</si>
  <si>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</si>
  <si>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</si>
  <si>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</si>
  <si>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</si>
  <si>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</si>
  <si>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</si>
  <si>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</si>
  <si>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</si>
  <si>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</si>
  <si>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</si>
  <si>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</si>
  <si>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</si>
  <si>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</si>
  <si>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</si>
  <si>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</si>
  <si>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</si>
  <si>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</si>
  <si>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</si>
  <si>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</si>
  <si>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</si>
  <si>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</si>
  <si>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</si>
  <si>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</si>
  <si>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</si>
  <si>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</si>
  <si>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</si>
  <si>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</si>
  <si>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</si>
  <si>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</si>
  <si>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</si>
  <si>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</si>
  <si>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</si>
  <si>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</si>
  <si>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</si>
  <si>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</si>
  <si>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</si>
  <si>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</si>
  <si>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</si>
  <si>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</si>
  <si>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</si>
  <si>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</si>
  <si>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</si>
  <si>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</si>
  <si>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</si>
  <si>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</si>
  <si>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</si>
  <si>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</si>
  <si>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</si>
  <si>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</si>
  <si>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</si>
  <si>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</si>
  <si>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</si>
  <si>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</si>
  <si>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</si>
  <si>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</si>
  <si>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</si>
  <si>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</si>
  <si>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</si>
  <si>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</si>
  <si>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</si>
  <si>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</si>
  <si>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</si>
  <si>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</si>
  <si>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</si>
  <si>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</si>
  <si>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</si>
  <si>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</si>
  <si>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</si>
  <si>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</si>
  <si>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</si>
  <si>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</si>
  <si>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</si>
  <si>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</si>
  <si>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</si>
  <si>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</si>
  <si>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</si>
  <si>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</si>
  <si>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</si>
  <si>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</si>
  <si>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</si>
  <si>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</si>
  <si>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</si>
  <si>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</si>
  <si>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</si>
  <si>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</si>
  <si>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</si>
  <si>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</si>
  <si>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</si>
  <si>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</si>
  <si>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</si>
  <si>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</si>
  <si>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</si>
  <si>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</si>
  <si>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</si>
  <si>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</si>
  <si>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</si>
  <si>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</si>
  <si>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</si>
  <si>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</si>
  <si>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</si>
  <si>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</si>
  <si>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</si>
  <si>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</si>
  <si>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</si>
  <si>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</si>
  <si>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</si>
  <si>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</si>
  <si>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</si>
  <si>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</si>
  <si>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</si>
  <si>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</si>
  <si>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</si>
  <si>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</si>
  <si>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</si>
  <si>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</si>
  <si>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</si>
  <si>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</si>
  <si>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</si>
  <si>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</si>
  <si>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</si>
  <si>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</si>
  <si>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</si>
  <si>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</si>
  <si>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</si>
  <si>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</si>
  <si>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</si>
  <si>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</si>
  <si>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</si>
  <si>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</si>
  <si>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</si>
  <si>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</si>
  <si>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</si>
  <si>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</si>
  <si>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</si>
  <si>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</si>
  <si>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</si>
  <si>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</si>
  <si>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</si>
  <si>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</si>
  <si>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</si>
  <si>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</si>
  <si>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</si>
  <si>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</si>
  <si>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</si>
  <si>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</si>
  <si>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</si>
  <si>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</si>
  <si>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</si>
  <si>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</si>
  <si>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</si>
  <si>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</si>
  <si>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</si>
  <si>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</si>
  <si>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</si>
  <si>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</si>
  <si>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</si>
  <si>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</si>
  <si>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</si>
  <si>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</si>
  <si>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</si>
  <si>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</si>
  <si>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</si>
  <si>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</si>
  <si>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</si>
  <si>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</si>
  <si>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</si>
  <si>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</si>
  <si>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</si>
  <si>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</si>
  <si>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</si>
  <si>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</si>
  <si>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</si>
  <si>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</si>
  <si>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</si>
  <si>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</si>
  <si>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</si>
  <si>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</si>
  <si>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</si>
  <si>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</si>
  <si>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</si>
  <si>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</si>
  <si>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</si>
  <si>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</si>
  <si>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</si>
  <si>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</si>
  <si>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</si>
  <si>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</si>
  <si>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</si>
  <si>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</si>
  <si>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</si>
  <si>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</si>
  <si>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</si>
  <si>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</si>
  <si>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</si>
  <si>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</si>
  <si>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</si>
  <si>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</si>
  <si>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</si>
  <si>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</si>
  <si>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</si>
  <si>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</si>
  <si>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</si>
  <si>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</si>
  <si>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</si>
  <si>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</si>
  <si>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</si>
  <si>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</si>
  <si>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</si>
  <si>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</si>
  <si>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</si>
  <si>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</si>
  <si>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</si>
  <si>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</si>
  <si>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</si>
  <si>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</si>
  <si>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</si>
  <si>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</si>
  <si>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</si>
  <si>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</si>
  <si>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</si>
  <si>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</si>
  <si>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</si>
  <si>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</si>
  <si>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</si>
  <si>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</si>
  <si>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</si>
  <si>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</si>
  <si>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</si>
  <si>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</si>
  <si>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</si>
  <si>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</si>
  <si>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</si>
  <si>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</si>
  <si>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</si>
  <si>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</si>
  <si>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</si>
  <si>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</si>
  <si>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</si>
  <si>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</si>
  <si>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</si>
  <si>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</si>
  <si>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</si>
  <si>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</si>
  <si>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</si>
  <si>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</si>
  <si>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</si>
  <si>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</si>
  <si>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</si>
  <si>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</si>
  <si>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</si>
  <si>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</si>
  <si>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</si>
  <si>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</si>
  <si>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</si>
  <si>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</si>
  <si>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</si>
  <si>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</si>
  <si>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</si>
  <si>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</si>
  <si>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</si>
  <si>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</si>
  <si>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</si>
  <si>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</si>
  <si>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</si>
  <si>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</si>
  <si>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</si>
  <si>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</si>
  <si>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</si>
  <si>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</si>
  <si>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</si>
  <si>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</si>
  <si>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</si>
  <si>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</si>
  <si>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</si>
  <si>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</si>
  <si>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</si>
  <si>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</si>
  <si>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</si>
  <si>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</si>
  <si>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</si>
  <si>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</si>
  <si>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</si>
  <si>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</si>
  <si>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</si>
  <si>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</si>
  <si>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</si>
  <si>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</si>
  <si>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</si>
  <si>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</si>
  <si>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</si>
  <si>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</si>
  <si>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</si>
  <si>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</si>
  <si>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</si>
  <si>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</si>
  <si>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</si>
  <si>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</si>
  <si>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</si>
  <si>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</si>
  <si>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</si>
  <si>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</si>
  <si>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</si>
  <si>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</si>
  <si>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</si>
  <si>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</si>
  <si>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</si>
  <si>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</si>
  <si>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</si>
  <si>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</si>
  <si>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</si>
  <si>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</si>
  <si>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</si>
  <si>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</si>
  <si>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</si>
  <si>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</si>
  <si>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</si>
  <si>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</si>
  <si>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</si>
  <si>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</si>
  <si>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</si>
  <si>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</si>
  <si>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</si>
  <si>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</si>
  <si>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</si>
  <si>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</si>
  <si>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</si>
  <si>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</si>
  <si>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</si>
  <si>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</si>
  <si>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</si>
  <si>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</si>
  <si>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</si>
  <si>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</si>
  <si>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</si>
  <si>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</si>
  <si>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</si>
  <si>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</si>
  <si>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</si>
  <si>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</si>
  <si>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</si>
  <si>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</si>
  <si>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</si>
  <si>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</si>
  <si>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</si>
  <si>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</si>
  <si>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</si>
  <si>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</si>
  <si>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</si>
  <si>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</si>
  <si>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</si>
  <si>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</si>
  <si>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</si>
  <si>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</si>
  <si>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</si>
  <si>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</si>
  <si>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</si>
  <si>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</si>
  <si>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</si>
  <si>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</si>
  <si>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</si>
  <si>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</si>
  <si>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</si>
  <si>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</si>
  <si>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</si>
  <si>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</si>
  <si>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</si>
  <si>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</si>
  <si>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</si>
  <si>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</si>
  <si>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</si>
  <si>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</si>
  <si>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</si>
  <si>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</si>
  <si>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</si>
  <si>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</si>
  <si>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</si>
  <si>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</si>
  <si>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</si>
  <si>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</si>
  <si>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</si>
  <si>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</si>
  <si>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</si>
  <si>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</si>
  <si>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</si>
  <si>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</si>
  <si>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</si>
  <si>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</si>
  <si>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</si>
  <si>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</si>
  <si>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</si>
  <si>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</si>
  <si>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</si>
  <si>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</si>
  <si>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</si>
  <si>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</si>
  <si>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</si>
  <si>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</si>
  <si>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</si>
  <si>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</si>
  <si>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</si>
  <si>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</si>
  <si>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</si>
  <si>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</si>
  <si>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</si>
  <si>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</si>
  <si>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</si>
  <si>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</si>
  <si>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</si>
  <si>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</si>
  <si>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</si>
  <si>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</si>
  <si>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</si>
  <si>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</si>
  <si>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</si>
  <si>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</si>
  <si>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</si>
  <si>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</si>
  <si>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</si>
  <si>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</si>
  <si>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</si>
  <si>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</si>
  <si>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</si>
  <si>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</si>
  <si>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</si>
  <si>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</si>
  <si>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</si>
  <si>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</si>
  <si>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</si>
  <si>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</si>
  <si>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</si>
  <si>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</si>
  <si>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</si>
  <si>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</si>
  <si>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</si>
  <si>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</si>
  <si>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</si>
  <si>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</si>
  <si>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</si>
  <si>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</si>
  <si>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</si>
  <si>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</si>
  <si>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</si>
  <si>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</si>
  <si>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</si>
  <si>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</si>
  <si>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</si>
  <si>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</si>
  <si>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</si>
  <si>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</si>
  <si>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</si>
  <si>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</si>
  <si>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</si>
  <si>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</si>
  <si>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</si>
  <si>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</si>
  <si>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</si>
  <si>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</si>
  <si>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</si>
  <si>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</si>
  <si>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</si>
  <si>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</si>
  <si>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</si>
  <si>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</si>
  <si>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</si>
  <si>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</si>
  <si>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</si>
  <si>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</si>
  <si>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</si>
  <si>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</si>
  <si>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</si>
  <si>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</si>
  <si>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</si>
  <si>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</si>
  <si>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</si>
  <si>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</si>
  <si>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</si>
  <si>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</si>
  <si>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</si>
  <si>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</si>
  <si>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</si>
  <si>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</si>
  <si>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</si>
  <si>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</si>
  <si>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</si>
  <si>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</si>
  <si>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</si>
  <si>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</si>
  <si>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</si>
  <si>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</si>
  <si>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</si>
  <si>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</si>
  <si>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</si>
  <si>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</si>
  <si>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</si>
  <si>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</si>
  <si>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</si>
  <si>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</si>
  <si>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</si>
  <si>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</si>
  <si>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</si>
  <si>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</si>
  <si>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</si>
  <si>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</si>
  <si>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</si>
  <si>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</si>
  <si>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</si>
  <si>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</si>
  <si>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</si>
  <si>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</si>
  <si>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</si>
  <si>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</si>
  <si>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</si>
  <si>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</si>
  <si>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</si>
  <si>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</si>
  <si>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</si>
  <si>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</si>
  <si>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</si>
  <si>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</si>
  <si>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</si>
  <si>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</si>
  <si>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</si>
  <si>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</si>
  <si>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</si>
  <si>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</si>
  <si>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</si>
  <si>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</si>
  <si>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</si>
  <si>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</si>
  <si>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</si>
  <si>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</si>
  <si>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</si>
  <si>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</si>
  <si>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</si>
  <si>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</si>
  <si>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</si>
  <si>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</si>
  <si>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</si>
  <si>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</si>
  <si>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</si>
  <si>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</si>
  <si>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</si>
  <si>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</si>
  <si>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</si>
  <si>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</si>
  <si>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</si>
  <si>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</si>
  <si>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</si>
  <si>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</si>
  <si>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</si>
  <si>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</si>
  <si>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</si>
  <si>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</si>
  <si>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</si>
  <si>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</si>
  <si>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</si>
  <si>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</si>
  <si>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</si>
  <si>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</si>
  <si>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</si>
  <si>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</si>
  <si>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</si>
  <si>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</si>
  <si>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</si>
  <si>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</si>
  <si>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</si>
  <si>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</si>
  <si>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</si>
  <si>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</si>
  <si>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</si>
  <si>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</si>
  <si>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</si>
  <si>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</si>
  <si>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</si>
  <si>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</si>
  <si>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</si>
  <si>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</si>
  <si>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</si>
  <si>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</si>
  <si>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</si>
  <si>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</si>
  <si>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</si>
  <si>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</si>
  <si>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</si>
  <si>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</si>
  <si>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</si>
  <si>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</si>
  <si>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</si>
  <si>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</si>
  <si>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</si>
  <si>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</si>
  <si>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</si>
  <si>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</si>
  <si>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</si>
  <si>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</si>
  <si>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</si>
  <si>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</si>
  <si>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</si>
  <si>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</si>
  <si>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</si>
  <si>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</si>
  <si>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</si>
  <si>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</si>
  <si>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</si>
  <si>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</si>
  <si>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</si>
  <si>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</si>
  <si>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</si>
  <si>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</si>
  <si>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</si>
  <si>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</si>
  <si>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</si>
  <si>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</si>
  <si>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</si>
  <si>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</si>
  <si>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</si>
  <si>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</si>
  <si>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</si>
  <si>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</si>
  <si>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</si>
  <si>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</si>
  <si>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</si>
  <si>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</si>
  <si>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</si>
  <si>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</si>
  <si>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</si>
  <si>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</si>
  <si>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</si>
  <si>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</si>
  <si>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</si>
  <si>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</si>
  <si>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</si>
  <si>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</si>
  <si>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</si>
  <si>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</si>
  <si>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</si>
  <si>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</si>
  <si>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</si>
  <si>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</si>
  <si>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</si>
  <si>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</si>
  <si>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</si>
  <si>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</si>
  <si>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</si>
  <si>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</si>
  <si>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</si>
  <si>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</si>
  <si>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</si>
  <si>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</si>
  <si>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</si>
  <si>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</si>
  <si>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</si>
  <si>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</si>
  <si>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</si>
  <si>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</si>
  <si>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</si>
  <si>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</si>
  <si>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</si>
  <si>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</si>
  <si>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</si>
  <si>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</si>
  <si>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</si>
  <si>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</si>
  <si>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</si>
  <si>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</si>
  <si>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</si>
  <si>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</si>
  <si>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</si>
  <si>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</si>
  <si>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</si>
  <si>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</si>
  <si>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</si>
  <si>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</si>
  <si>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</si>
  <si>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</si>
  <si>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</si>
  <si>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</si>
  <si>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</si>
  <si>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</si>
  <si>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</si>
  <si>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</si>
  <si>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</si>
  <si>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</si>
  <si>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</si>
  <si>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</si>
  <si>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</si>
  <si>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</si>
  <si>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</si>
  <si>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</si>
  <si>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</si>
  <si>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</si>
  <si>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</si>
  <si>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</si>
  <si>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</si>
  <si>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</si>
  <si>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</si>
  <si>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</si>
  <si>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</si>
  <si>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</si>
  <si>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</si>
  <si>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</si>
  <si>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</si>
  <si>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</si>
  <si>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</si>
  <si>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</si>
  <si>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</si>
  <si>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</si>
  <si>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</si>
  <si>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</si>
  <si>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</si>
  <si>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</si>
  <si>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</si>
  <si>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</si>
  <si>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</si>
  <si>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</si>
  <si>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</si>
  <si>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</si>
  <si>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</si>
  <si>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</si>
  <si>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</si>
  <si>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</si>
  <si>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</si>
  <si>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</si>
  <si>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</si>
  <si>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</si>
  <si>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</si>
  <si>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</si>
  <si>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</si>
  <si>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</si>
  <si>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</si>
  <si>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</si>
  <si>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</si>
  <si>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</si>
  <si>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</si>
  <si>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</si>
  <si>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</si>
  <si>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</si>
  <si>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</si>
  <si>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</si>
  <si>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</si>
  <si>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</si>
  <si>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</si>
  <si>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</si>
  <si>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</si>
  <si>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</si>
  <si>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</si>
  <si>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</si>
  <si>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</si>
  <si>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</si>
  <si>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</si>
  <si>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</si>
  <si>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</si>
  <si>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</si>
  <si>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</si>
  <si>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</si>
  <si>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</si>
  <si>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</si>
  <si>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</si>
  <si>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</si>
  <si>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</si>
  <si>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</si>
  <si>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</si>
  <si>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</si>
  <si>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</si>
  <si>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</si>
  <si>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</si>
  <si>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</si>
  <si>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</si>
  <si>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</si>
  <si>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</si>
  <si>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</si>
  <si>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</si>
  <si>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</si>
  <si>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</si>
  <si>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</si>
  <si>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</si>
  <si>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</si>
  <si>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</si>
  <si>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</si>
  <si>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</si>
  <si>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</si>
  <si>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</si>
  <si>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</si>
  <si>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</si>
  <si>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</si>
  <si>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</si>
  <si>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</si>
  <si>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</si>
  <si>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</si>
  <si>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</si>
  <si>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</si>
  <si>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</si>
  <si>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</si>
  <si>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</si>
  <si>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</si>
  <si>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</si>
  <si>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</si>
  <si>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</si>
  <si>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</si>
  <si>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</si>
  <si>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</si>
  <si>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</si>
  <si>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</si>
  <si>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</si>
  <si>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</si>
  <si>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</si>
  <si>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</si>
  <si>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</si>
  <si>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</si>
  <si>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</si>
  <si>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</si>
  <si>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</si>
  <si>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</si>
  <si>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</si>
  <si>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</si>
  <si>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</si>
  <si>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</si>
  <si>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</si>
  <si>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</si>
  <si>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</si>
  <si>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</si>
  <si>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</si>
  <si>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</si>
  <si>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</si>
  <si>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</si>
  <si>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</si>
  <si>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</si>
  <si>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</si>
  <si>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</si>
  <si>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</si>
  <si>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</si>
  <si>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</si>
  <si>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</si>
  <si>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</si>
  <si>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</si>
  <si>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</si>
  <si>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</si>
  <si>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</si>
  <si>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</si>
  <si>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</si>
  <si>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</si>
  <si>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</si>
  <si>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</si>
  <si>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</si>
  <si>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</si>
  <si>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</si>
  <si>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</si>
  <si>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</si>
  <si>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</si>
  <si>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</si>
  <si>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</si>
  <si>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</si>
  <si>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</si>
  <si>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</si>
  <si>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</si>
  <si>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</si>
  <si>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</si>
  <si>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</si>
  <si>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</si>
  <si>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</si>
  <si>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</si>
  <si>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</si>
  <si>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</si>
  <si>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</si>
  <si>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</si>
  <si>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</si>
  <si>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</si>
  <si>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</si>
  <si>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</si>
  <si>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</si>
  <si>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</si>
  <si>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</si>
  <si>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</si>
  <si>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</si>
  <si>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</si>
  <si>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</si>
  <si>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</si>
  <si>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</si>
  <si>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</si>
  <si>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</si>
  <si>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</si>
  <si>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</si>
  <si>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</si>
  <si>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</si>
  <si>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</si>
  <si>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</si>
  <si>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</si>
  <si>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</si>
  <si>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</si>
  <si>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</si>
  <si>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</si>
  <si>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</si>
  <si>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</si>
  <si>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</si>
  <si>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</si>
  <si>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</si>
  <si>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</si>
  <si>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</si>
  <si>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</si>
  <si>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</si>
  <si>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</si>
  <si>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</si>
  <si>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</si>
  <si>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</si>
  <si>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</si>
  <si>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</si>
  <si>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</si>
  <si>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</si>
  <si>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</si>
  <si>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</si>
  <si>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</si>
  <si>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</si>
  <si>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</si>
  <si>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</si>
  <si>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</si>
  <si>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</si>
  <si>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</si>
  <si>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</si>
  <si>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</si>
  <si>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</si>
  <si>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</si>
  <si>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</si>
  <si>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</si>
  <si>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</si>
  <si>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</si>
  <si>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</si>
  <si>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</si>
  <si>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</si>
  <si>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</si>
  <si>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</si>
  <si>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</si>
  <si>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</si>
  <si>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</si>
  <si>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</si>
  <si>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</si>
  <si>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</si>
  <si>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</si>
  <si>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</si>
  <si>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</si>
  <si>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</si>
  <si>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</si>
  <si>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</si>
  <si>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</si>
  <si>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</si>
  <si>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</si>
  <si>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</si>
  <si>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</si>
  <si>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</si>
  <si>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</si>
  <si>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</si>
  <si>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</si>
  <si>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</si>
  <si>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</si>
  <si>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</si>
  <si>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</si>
  <si>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</si>
  <si>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</si>
  <si>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</si>
  <si>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</si>
  <si>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</si>
  <si>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</si>
  <si>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</si>
  <si>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</si>
  <si>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</si>
  <si>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</si>
  <si>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</si>
  <si>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</si>
  <si>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</si>
  <si>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</si>
  <si>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</si>
  <si>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</si>
  <si>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</si>
  <si>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</si>
  <si>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</si>
  <si>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</si>
  <si>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</si>
  <si>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</si>
  <si>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</si>
  <si>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</si>
  <si>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</si>
  <si>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</si>
  <si>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</si>
  <si>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</si>
  <si>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</si>
  <si>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</si>
  <si>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</si>
  <si>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</si>
  <si>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</si>
  <si>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</si>
  <si>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</si>
  <si>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</si>
  <si>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</si>
  <si>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</si>
  <si>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</si>
  <si>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</si>
  <si>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</si>
  <si>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</si>
  <si>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</si>
  <si>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</si>
  <si>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</si>
  <si>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</si>
  <si>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</si>
  <si>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</si>
  <si>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</si>
  <si>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</si>
  <si>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</si>
  <si>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</si>
  <si>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</si>
  <si>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</si>
  <si>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</si>
  <si>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</si>
  <si>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</si>
  <si>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</si>
  <si>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</si>
  <si>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</si>
  <si>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</si>
  <si>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</si>
  <si>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</si>
  <si>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</si>
  <si>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</si>
  <si>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</si>
  <si>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</si>
  <si>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</si>
  <si>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</si>
  <si>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</si>
  <si>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</si>
  <si>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</si>
  <si>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</si>
  <si>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</si>
  <si>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</si>
  <si>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</si>
  <si>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</si>
  <si>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</si>
  <si>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</si>
  <si>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</si>
  <si>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</si>
  <si>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</si>
  <si>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</si>
  <si>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</si>
  <si>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</si>
  <si>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</si>
  <si>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</si>
  <si>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</si>
  <si>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</si>
  <si>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</si>
  <si>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</si>
  <si>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</si>
  <si>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</si>
  <si>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</si>
  <si>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</si>
  <si>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</si>
  <si>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</si>
  <si>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</si>
  <si>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</si>
  <si>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</si>
  <si>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</si>
  <si>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</si>
  <si>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</si>
  <si>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</si>
  <si>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</si>
  <si>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</si>
  <si>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</si>
  <si>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</si>
  <si>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</si>
  <si>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</si>
  <si>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</si>
  <si>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</si>
  <si>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</si>
  <si>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</si>
  <si>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</si>
  <si>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</si>
  <si>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</si>
  <si>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</si>
  <si>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</si>
  <si>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</si>
  <si>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</si>
  <si>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</si>
  <si>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</si>
  <si>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</si>
  <si>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</si>
  <si>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</si>
  <si>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</si>
  <si>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</si>
  <si>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</si>
  <si>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</si>
  <si>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</si>
  <si>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</si>
  <si>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</si>
  <si>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</si>
  <si>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</si>
  <si>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</si>
  <si>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</si>
  <si>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</si>
  <si>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</si>
  <si>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</si>
  <si>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</si>
  <si>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</si>
  <si>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</si>
  <si>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</si>
  <si>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</si>
  <si>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</si>
  <si>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</si>
  <si>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</si>
  <si>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</si>
  <si>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</si>
  <si>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</si>
  <si>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</si>
  <si>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</si>
  <si>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</si>
  <si>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</si>
  <si>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</si>
  <si>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</si>
  <si>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</si>
  <si>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</si>
  <si>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</si>
  <si>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</si>
  <si>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</si>
  <si>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</si>
  <si>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</si>
  <si>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</si>
  <si>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</si>
  <si>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</si>
  <si>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</si>
  <si>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</si>
  <si>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</si>
  <si>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</si>
  <si>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</si>
  <si>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</si>
  <si>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</si>
  <si>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</si>
  <si>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</si>
  <si>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</si>
  <si>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</si>
  <si>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</si>
  <si>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</si>
  <si>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</si>
  <si>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</si>
  <si>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</si>
  <si>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</si>
  <si>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</si>
  <si>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</si>
  <si>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</si>
  <si>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</si>
  <si>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</si>
  <si>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</si>
  <si>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</si>
  <si>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</si>
  <si>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</si>
  <si>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</si>
  <si>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</si>
  <si>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</si>
  <si>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</si>
  <si>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</si>
  <si>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</si>
  <si>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</si>
  <si>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</si>
  <si>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</si>
  <si>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</si>
  <si>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</si>
  <si>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</si>
  <si>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</si>
  <si>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</si>
  <si>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</si>
  <si>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</si>
  <si>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</si>
  <si>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</si>
  <si>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</si>
  <si>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</si>
  <si>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</si>
  <si>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</si>
  <si>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</si>
  <si>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</si>
  <si>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</si>
  <si>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</si>
  <si>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</si>
  <si>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</si>
  <si>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</si>
  <si>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</si>
  <si>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</si>
  <si>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</si>
  <si>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</si>
  <si>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</si>
  <si>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</si>
  <si>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</si>
  <si>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</si>
  <si>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</si>
  <si>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</si>
  <si>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</si>
  <si>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</si>
  <si>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</si>
  <si>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</si>
  <si>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</si>
  <si>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</si>
  <si>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</si>
  <si>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</si>
  <si>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</si>
  <si>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</si>
  <si>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</si>
  <si>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</si>
  <si>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</si>
  <si>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</si>
  <si>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</si>
  <si>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</si>
  <si>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</si>
  <si>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</si>
  <si>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</si>
  <si>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</si>
  <si>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</si>
  <si>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</si>
  <si>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</si>
  <si>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</si>
  <si>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</si>
  <si>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</si>
  <si>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</si>
  <si>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</si>
  <si>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</si>
  <si>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</si>
  <si>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</si>
  <si>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</si>
  <si>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</si>
  <si>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</si>
  <si>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</si>
  <si>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</si>
  <si>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</si>
  <si>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</si>
  <si>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</si>
  <si>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</si>
  <si>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</si>
  <si>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</si>
  <si>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</si>
  <si>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</si>
  <si>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</si>
  <si>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</si>
  <si>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</si>
  <si>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</si>
  <si>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</si>
  <si>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</si>
  <si>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</si>
  <si>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</si>
  <si>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</si>
  <si>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</si>
  <si>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</si>
  <si>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</si>
  <si>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</si>
  <si>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</si>
  <si>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</si>
  <si>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</si>
  <si>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</si>
  <si>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</si>
  <si>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</si>
  <si>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</si>
  <si>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</si>
  <si>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</si>
  <si>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</si>
  <si>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</si>
  <si>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</si>
  <si>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</si>
  <si>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</si>
  <si>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</si>
  <si>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</si>
  <si>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</si>
  <si>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</si>
  <si>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</si>
  <si>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</si>
  <si>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</si>
  <si>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</si>
  <si>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</si>
  <si>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</si>
  <si>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</si>
  <si>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</si>
  <si>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</si>
  <si>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</si>
  <si>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</si>
  <si>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</si>
  <si>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</si>
  <si>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</si>
  <si>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</si>
  <si>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</si>
  <si>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</si>
  <si>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</si>
  <si>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</si>
  <si>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</si>
  <si>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</si>
  <si>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</si>
  <si>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</si>
  <si>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</si>
  <si>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</si>
  <si>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</si>
  <si>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</si>
  <si>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</si>
  <si>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</si>
  <si>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</si>
  <si>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</si>
  <si>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</si>
  <si>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</si>
  <si>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</si>
  <si>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</si>
  <si>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</si>
  <si>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</si>
  <si>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</si>
  <si>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</si>
  <si>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</si>
  <si>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</si>
  <si>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</si>
  <si>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</si>
  <si>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</si>
  <si>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</si>
  <si>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</si>
  <si>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</si>
  <si>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</si>
  <si>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</si>
  <si>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</si>
  <si>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</si>
  <si>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</si>
  <si>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</si>
  <si>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</si>
  <si>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</si>
  <si>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</si>
  <si>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</si>
  <si>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</si>
  <si>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</si>
  <si>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</si>
  <si>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</si>
  <si>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</si>
  <si>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</si>
  <si>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</si>
  <si>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</si>
  <si>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</si>
  <si>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</si>
  <si>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</si>
  <si>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</si>
  <si>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</si>
  <si>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</si>
  <si>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</si>
  <si>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</si>
  <si>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</si>
  <si>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</si>
  <si>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</si>
  <si>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</si>
  <si>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</si>
  <si>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</si>
  <si>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</si>
  <si>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</si>
  <si>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</si>
  <si>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</si>
  <si>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</si>
  <si>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</si>
  <si>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</si>
  <si>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</si>
  <si>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</si>
  <si>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</si>
  <si>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</si>
  <si>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</si>
  <si>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</si>
  <si>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</si>
  <si>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</si>
  <si>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</si>
  <si>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</si>
  <si>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</si>
  <si>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</si>
  <si>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</si>
  <si>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</si>
  <si>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</si>
  <si>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</si>
  <si>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</si>
  <si>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</si>
  <si>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</si>
  <si>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</si>
  <si>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</si>
  <si>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</si>
  <si>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</si>
  <si>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</si>
  <si>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</si>
  <si>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</si>
  <si>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</si>
  <si>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</si>
  <si>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</si>
  <si>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</si>
  <si>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</si>
  <si>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</si>
  <si>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</si>
  <si>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</si>
  <si>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</si>
  <si>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</si>
  <si>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</si>
  <si>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</si>
  <si>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</si>
  <si>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</si>
  <si>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</si>
  <si>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</si>
  <si>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</si>
  <si>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</si>
  <si>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</si>
  <si>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</si>
  <si>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</si>
  <si>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</si>
  <si>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</si>
  <si>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</si>
  <si>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</si>
  <si>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</si>
  <si>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</si>
  <si>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</si>
  <si>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</si>
  <si>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</si>
  <si>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</si>
  <si>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</si>
  <si>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</si>
  <si>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</si>
  <si>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</si>
  <si>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</si>
  <si>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</si>
  <si>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</si>
  <si>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</si>
  <si>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</si>
  <si>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</si>
  <si>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</si>
  <si>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</si>
  <si>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</si>
  <si>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</si>
  <si>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</si>
  <si>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</si>
  <si>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</si>
  <si>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</si>
  <si>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</si>
  <si>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</si>
  <si>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</si>
  <si>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</si>
  <si>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</si>
  <si>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</si>
  <si>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</si>
  <si>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</si>
  <si>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</si>
  <si>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</si>
  <si>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</si>
  <si>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</si>
  <si>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</si>
  <si>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</si>
  <si>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</si>
  <si>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</si>
  <si>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</si>
  <si>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</si>
  <si>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</si>
  <si>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</si>
  <si>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</si>
  <si>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</si>
  <si>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</si>
  <si>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</si>
  <si>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</si>
  <si>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</si>
  <si>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</si>
  <si>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</si>
  <si>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</si>
  <si>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</si>
  <si>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</si>
  <si>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</si>
  <si>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</si>
  <si>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</si>
  <si>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</si>
  <si>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</si>
  <si>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</si>
  <si>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</si>
  <si>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</si>
  <si>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</si>
  <si>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</si>
  <si>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</si>
  <si>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</si>
  <si>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</si>
  <si>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</si>
  <si>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</si>
  <si>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</si>
  <si>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</si>
  <si>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</si>
  <si>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</si>
  <si>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</si>
  <si>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</si>
  <si>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</si>
  <si>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</si>
  <si>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</si>
  <si>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</si>
  <si>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</si>
  <si>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</si>
  <si>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</si>
  <si>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</si>
  <si>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</si>
  <si>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</si>
  <si>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</si>
  <si>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</si>
  <si>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</si>
  <si>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</si>
  <si>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</si>
  <si>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</si>
  <si>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</si>
  <si>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</si>
  <si>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</si>
  <si>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</si>
  <si>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</si>
  <si>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</si>
  <si>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</si>
  <si>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</si>
  <si>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</si>
  <si>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</si>
  <si>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</si>
  <si>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</si>
  <si>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</si>
  <si>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</si>
  <si>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</si>
  <si>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</si>
  <si>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</si>
  <si>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</si>
  <si>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</si>
  <si>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</si>
  <si>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</si>
  <si>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</si>
  <si>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</si>
  <si>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</si>
  <si>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</si>
  <si>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</si>
  <si>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</si>
  <si>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</si>
  <si>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</si>
  <si>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</si>
  <si>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</si>
  <si>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</si>
  <si>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</si>
  <si>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</si>
  <si>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</si>
  <si>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</si>
  <si>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</si>
  <si>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</si>
  <si>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</si>
  <si>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</si>
  <si>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</si>
  <si>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</si>
  <si>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</si>
  <si>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</si>
  <si>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</si>
  <si>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</si>
  <si>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</si>
  <si>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</si>
  <si>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</si>
  <si>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</si>
  <si>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</si>
  <si>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</si>
  <si>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</si>
  <si>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</si>
  <si>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</si>
  <si>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</si>
  <si>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</si>
  <si>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</si>
  <si>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</si>
  <si>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</si>
  <si>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</si>
  <si>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</si>
  <si>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</si>
  <si>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</si>
  <si>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</si>
  <si>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</si>
  <si>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</si>
  <si>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</si>
  <si>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</si>
  <si>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</si>
  <si>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</si>
  <si>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</si>
  <si>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</si>
  <si>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</si>
  <si>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</si>
  <si>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</si>
  <si>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</si>
  <si>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</si>
  <si>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</si>
  <si>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</si>
  <si>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</si>
  <si>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</si>
  <si>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</si>
  <si>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</si>
  <si>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</si>
  <si>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</si>
  <si>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</si>
  <si>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</si>
  <si>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</si>
  <si>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</si>
  <si>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</si>
  <si>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</si>
  <si>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</si>
  <si>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</si>
  <si>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</si>
  <si>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</si>
  <si>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</si>
  <si>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</si>
  <si>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</si>
  <si>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</si>
  <si>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</si>
  <si>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</si>
  <si>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</si>
  <si>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</si>
  <si>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</si>
  <si>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</si>
  <si>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</si>
  <si>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</si>
  <si>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</si>
  <si>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</si>
  <si>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</si>
  <si>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</si>
  <si>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</si>
  <si>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</si>
  <si>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</si>
  <si>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</si>
  <si>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</si>
  <si>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</si>
  <si>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</si>
  <si>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</si>
  <si>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</si>
  <si>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</si>
  <si>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</si>
  <si>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</si>
  <si>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</si>
  <si>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</si>
  <si>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</si>
  <si>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</si>
  <si>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</si>
  <si>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</si>
  <si>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</si>
  <si>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</si>
  <si>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</si>
  <si>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</si>
  <si>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</si>
  <si>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</si>
  <si>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</si>
  <si>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</si>
  <si>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</si>
  <si>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</si>
  <si>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</si>
  <si>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</si>
  <si>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</si>
  <si>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</si>
  <si>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</si>
  <si>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</si>
  <si>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</si>
  <si>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</si>
  <si>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</si>
  <si>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</si>
  <si>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</si>
  <si>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</si>
  <si>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</si>
  <si>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</si>
  <si>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</si>
  <si>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</si>
  <si>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</si>
  <si>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</si>
  <si>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</si>
  <si>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</si>
  <si>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</si>
  <si>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</si>
  <si>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</si>
  <si>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</si>
  <si>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</si>
  <si>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</si>
  <si>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</si>
  <si>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</si>
  <si>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</si>
  <si>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</si>
  <si>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</si>
  <si>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</si>
  <si>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</si>
  <si>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</si>
  <si>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</si>
  <si>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</si>
  <si>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</si>
  <si>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</si>
  <si>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</si>
  <si>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</si>
  <si>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</si>
  <si>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</si>
  <si>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</si>
  <si>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</si>
  <si>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</si>
  <si>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</si>
  <si>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</si>
  <si>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</si>
  <si>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</si>
  <si>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</si>
  <si>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</si>
  <si>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</si>
  <si>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</si>
  <si>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</si>
  <si>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</si>
  <si>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</si>
  <si>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</si>
  <si>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</si>
  <si>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</si>
  <si>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</si>
  <si>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</si>
  <si>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</si>
  <si>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</si>
  <si>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</si>
  <si>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</si>
  <si>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</si>
  <si>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</si>
  <si>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</si>
  <si>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</si>
  <si>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</si>
  <si>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</si>
  <si>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</si>
  <si>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</si>
  <si>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</si>
  <si>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</si>
  <si>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</si>
  <si>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</si>
  <si>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</si>
  <si>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</si>
  <si>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</si>
  <si>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</si>
  <si>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</si>
  <si>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</si>
  <si>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</si>
  <si>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</si>
  <si>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</si>
  <si>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</si>
  <si>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</si>
  <si>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</si>
  <si>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</si>
  <si>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</si>
  <si>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</si>
  <si>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</si>
  <si>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</si>
  <si>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</si>
  <si>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</si>
  <si>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</si>
  <si>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</si>
  <si>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</si>
  <si>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</si>
  <si>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</si>
  <si>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</si>
  <si>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</si>
  <si>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</si>
  <si>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</si>
  <si>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</si>
  <si>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</si>
  <si>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</si>
  <si>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</si>
  <si>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</si>
  <si>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</si>
  <si>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</si>
  <si>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</si>
  <si>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</si>
  <si>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</si>
  <si>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</si>
  <si>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</si>
  <si>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</si>
  <si>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</si>
  <si>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</si>
  <si>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</si>
  <si>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</si>
  <si>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</si>
  <si>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</si>
  <si>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</si>
  <si>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</si>
  <si>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</si>
  <si>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</si>
  <si>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</si>
  <si>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</si>
  <si>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</si>
  <si>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</si>
  <si>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</si>
  <si>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</si>
  <si>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</si>
  <si>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</si>
  <si>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</si>
  <si>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</si>
  <si>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</si>
  <si>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</si>
  <si>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</si>
  <si>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</si>
  <si>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</si>
  <si>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</si>
  <si>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</si>
  <si>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</si>
  <si>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</si>
  <si>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</si>
  <si>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</si>
  <si>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</si>
  <si>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</si>
  <si>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</si>
  <si>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</si>
  <si>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</si>
  <si>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</si>
  <si>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</si>
  <si>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</si>
  <si>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</si>
  <si>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</si>
  <si>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</si>
  <si>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</si>
  <si>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</si>
  <si>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</si>
  <si>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</si>
  <si>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</si>
  <si>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</si>
  <si>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</si>
  <si>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</si>
  <si>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</si>
  <si>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</si>
  <si>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</si>
  <si>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</si>
  <si>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</si>
  <si>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</si>
  <si>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</si>
  <si>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</si>
  <si>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</si>
  <si>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</si>
  <si>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</si>
  <si>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</si>
  <si>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</si>
  <si>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</si>
  <si>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</si>
  <si>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</si>
  <si>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</si>
  <si>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</si>
  <si>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</si>
  <si>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</si>
  <si>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</si>
  <si>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</si>
  <si>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</si>
  <si>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</si>
  <si>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</si>
  <si>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</si>
  <si>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</si>
  <si>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</si>
  <si>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</si>
  <si>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</si>
  <si>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</si>
  <si>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</si>
  <si>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</si>
  <si>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</si>
  <si>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</si>
  <si>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</si>
  <si>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</si>
  <si>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</si>
  <si>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</si>
  <si>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</si>
  <si>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</si>
  <si>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</si>
  <si>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</si>
  <si>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</si>
  <si>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</si>
  <si>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</si>
  <si>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</si>
  <si>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</si>
  <si>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</si>
  <si>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</si>
  <si>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</si>
  <si>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</si>
  <si>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</si>
  <si>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</si>
  <si>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</si>
  <si>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</si>
  <si>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</si>
  <si>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</si>
  <si>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</si>
  <si>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</si>
  <si>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</si>
  <si>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</si>
  <si>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</si>
  <si>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</si>
  <si>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</si>
  <si>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</si>
  <si>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</si>
  <si>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</si>
  <si>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</si>
  <si>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</si>
  <si>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</si>
  <si>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</si>
  <si>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</si>
  <si>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</si>
  <si>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</si>
  <si>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</si>
  <si>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</si>
  <si>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</si>
  <si>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</si>
  <si>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</si>
  <si>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</si>
  <si>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</si>
  <si>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</si>
  <si>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</si>
  <si>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</si>
  <si>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</si>
  <si>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</si>
  <si>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</si>
  <si>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</si>
  <si>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</si>
  <si>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</si>
  <si>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</si>
  <si>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</si>
  <si>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</si>
  <si>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</si>
  <si>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</si>
  <si>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</si>
  <si>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</si>
  <si>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</si>
  <si>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</si>
  <si>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</si>
  <si>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</si>
  <si>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</si>
  <si>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</si>
  <si>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</si>
  <si>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</si>
  <si>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</si>
  <si>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</si>
  <si>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</si>
  <si>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</si>
  <si>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</si>
  <si>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</si>
  <si>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</si>
  <si>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</si>
  <si>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</si>
  <si>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</si>
  <si>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</si>
  <si>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</si>
  <si>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</si>
  <si>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</si>
  <si>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</si>
  <si>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</si>
  <si>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</si>
  <si>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</si>
  <si>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</si>
  <si>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</si>
  <si>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</si>
  <si>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</si>
  <si>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</si>
  <si>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</si>
  <si>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</si>
  <si>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</si>
  <si>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</si>
  <si>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</si>
  <si>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</si>
  <si>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</si>
  <si>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</si>
  <si>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</si>
  <si>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</si>
  <si>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</si>
  <si>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</si>
  <si>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</si>
  <si>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</si>
  <si>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</si>
  <si>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</si>
  <si>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</si>
  <si>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</si>
  <si>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</si>
  <si>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</si>
  <si>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</si>
  <si>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</si>
  <si>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</si>
  <si>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</si>
  <si>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</si>
  <si>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</si>
  <si>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</si>
  <si>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</si>
  <si>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</si>
  <si>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</si>
  <si>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</si>
  <si>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</si>
  <si>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</si>
  <si>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</si>
  <si>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</si>
  <si>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</si>
  <si>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</si>
  <si>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</si>
  <si>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</si>
  <si>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</si>
  <si>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</si>
  <si>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</si>
  <si>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</si>
  <si>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</si>
  <si>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</si>
  <si>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</si>
  <si>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</si>
  <si>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</si>
  <si>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</si>
  <si>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</si>
  <si>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</si>
  <si>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</si>
  <si>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</si>
  <si>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</si>
  <si>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</si>
  <si>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</si>
  <si>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</si>
  <si>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</si>
  <si>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</si>
  <si>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</si>
  <si>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</si>
  <si>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</si>
  <si>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</si>
  <si>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</si>
  <si>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</si>
  <si>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</si>
  <si>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</si>
  <si>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</si>
  <si>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</si>
  <si>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</si>
  <si>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</si>
  <si>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</si>
  <si>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</si>
  <si>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</si>
  <si>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</si>
  <si>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</si>
  <si>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</si>
  <si>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</si>
  <si>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</si>
  <si>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</si>
  <si>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</si>
  <si>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</si>
  <si>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</si>
  <si>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</si>
  <si>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</si>
  <si>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</si>
  <si>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</si>
  <si>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</si>
  <si>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</si>
  <si>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</si>
  <si>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</si>
  <si>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</si>
  <si>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</si>
  <si>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</si>
  <si>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</si>
  <si>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</si>
  <si>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</si>
  <si>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</si>
  <si>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</si>
  <si>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</si>
  <si>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</si>
  <si>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</si>
  <si>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</si>
  <si>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</si>
  <si>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</si>
  <si>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</si>
  <si>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</si>
  <si>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</si>
  <si>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</si>
  <si>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</si>
  <si>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</si>
  <si>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</si>
  <si>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</si>
  <si>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</si>
  <si>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</si>
  <si>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</si>
  <si>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</si>
  <si>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</si>
  <si>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</si>
  <si>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</si>
  <si>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</si>
  <si>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</si>
  <si>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</si>
  <si>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</si>
  <si>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</si>
  <si>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</si>
  <si>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</si>
  <si>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</si>
  <si>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</si>
  <si>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</si>
  <si>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</si>
  <si>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</si>
  <si>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</si>
  <si>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</si>
  <si>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</si>
  <si>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</si>
  <si>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</si>
  <si>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</si>
  <si>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</si>
  <si>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</si>
  <si>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</si>
  <si>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</si>
  <si>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</si>
  <si>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</si>
  <si>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</si>
  <si>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</si>
  <si>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</si>
  <si>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</si>
  <si>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</si>
  <si>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</si>
  <si>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</si>
  <si>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</si>
  <si>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</si>
  <si>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</si>
  <si>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</si>
  <si>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</si>
  <si>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</si>
  <si>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</si>
  <si>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</si>
  <si>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</si>
  <si>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</si>
  <si>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</si>
  <si>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</si>
  <si>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</si>
  <si>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</si>
  <si>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</si>
  <si>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</si>
  <si>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</si>
  <si>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</si>
  <si>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</si>
  <si>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</si>
  <si>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</si>
  <si>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</si>
  <si>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</si>
  <si>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</si>
  <si>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</si>
  <si>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</si>
  <si>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</si>
  <si>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</si>
  <si>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</si>
  <si>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</si>
  <si>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</si>
  <si>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</si>
  <si>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</si>
  <si>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</si>
  <si>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</si>
  <si>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</si>
  <si>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</si>
  <si>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</si>
  <si>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</si>
  <si>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</si>
  <si>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</si>
  <si>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</si>
  <si>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</si>
  <si>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</si>
  <si>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</si>
  <si>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</si>
  <si>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</si>
  <si>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</si>
  <si>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</si>
  <si>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</si>
  <si>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</si>
  <si>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</si>
  <si>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</si>
  <si>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</si>
  <si>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</si>
  <si>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</si>
  <si>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</si>
  <si>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</si>
  <si>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</si>
  <si>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</si>
  <si>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</si>
  <si>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</si>
  <si>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</si>
  <si>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</si>
  <si>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</si>
  <si>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</si>
  <si>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</si>
  <si>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</si>
  <si>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</si>
  <si>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</si>
  <si>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</si>
  <si>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</si>
  <si>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</si>
  <si>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</si>
  <si>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</si>
  <si>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</si>
  <si>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</si>
  <si>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</si>
  <si>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</si>
  <si>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</si>
  <si>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</si>
  <si>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</si>
  <si>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</si>
  <si>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</si>
  <si>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</si>
  <si>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</si>
  <si>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</si>
  <si>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</si>
  <si>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</si>
  <si>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</si>
  <si>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</si>
  <si>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</si>
  <si>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</si>
  <si>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</si>
  <si>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</si>
  <si>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</si>
  <si>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</si>
  <si>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</si>
  <si>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</si>
  <si>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</si>
  <si>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</si>
  <si>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</si>
  <si>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</si>
  <si>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</si>
  <si>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</si>
  <si>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</si>
  <si>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</si>
  <si>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</si>
  <si>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</si>
  <si>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</si>
  <si>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</si>
  <si>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</si>
  <si>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</si>
  <si>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</si>
  <si>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</si>
  <si>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</si>
  <si>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</si>
  <si>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</si>
  <si>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</si>
  <si>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</si>
  <si>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</si>
  <si>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</si>
  <si>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</si>
  <si>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</si>
  <si>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</si>
  <si>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</si>
  <si>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</si>
  <si>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</si>
  <si>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</si>
  <si>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</si>
  <si>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</si>
  <si>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</si>
  <si>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</si>
  <si>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</si>
  <si>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</si>
  <si>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</si>
  <si>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</si>
  <si>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</si>
  <si>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</si>
  <si>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</si>
  <si>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</si>
  <si>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</si>
  <si>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</si>
  <si>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</si>
  <si>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</si>
  <si>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</si>
  <si>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</si>
  <si>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</si>
  <si>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</si>
  <si>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</si>
  <si>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</si>
  <si>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</si>
  <si>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</si>
  <si>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</si>
  <si>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</si>
  <si>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</si>
  <si>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</si>
  <si>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</si>
  <si>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</si>
  <si>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</si>
  <si>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</si>
  <si>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</si>
  <si>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</si>
  <si>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</si>
  <si>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</si>
  <si>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</si>
  <si>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</si>
  <si>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</si>
  <si>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</si>
  <si>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</si>
  <si>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</si>
  <si>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</si>
  <si>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</si>
  <si>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</si>
  <si>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</si>
  <si>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</si>
  <si>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</si>
  <si>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</si>
  <si>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</si>
  <si>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</si>
  <si>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</si>
  <si>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</si>
  <si>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</si>
  <si>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</si>
  <si>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</si>
  <si>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</si>
  <si>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</si>
  <si>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</si>
  <si>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</si>
  <si>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</si>
  <si>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</si>
  <si>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</si>
  <si>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</si>
  <si>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</si>
  <si>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</si>
  <si>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</si>
  <si>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</si>
  <si>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</si>
  <si>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</si>
  <si>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</si>
  <si>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</si>
  <si>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</si>
  <si>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</si>
  <si>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</si>
  <si>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</si>
  <si>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</si>
  <si>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</si>
  <si>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</si>
  <si>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</si>
  <si>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</si>
  <si>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</si>
  <si>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</si>
  <si>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</si>
  <si>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</si>
  <si>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</si>
  <si>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</si>
  <si>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</si>
  <si>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</si>
  <si>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</si>
  <si>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</si>
  <si>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</si>
  <si>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</si>
  <si>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</si>
  <si>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</si>
  <si>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</si>
  <si>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</si>
  <si>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</si>
  <si>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</si>
  <si>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</si>
  <si>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</si>
  <si>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</si>
  <si>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</si>
  <si>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</si>
  <si>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</si>
  <si>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</si>
  <si>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</si>
  <si>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</si>
  <si>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</si>
  <si>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</si>
  <si>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</si>
  <si>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</si>
  <si>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</si>
  <si>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</si>
  <si>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</si>
  <si>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</si>
  <si>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</si>
  <si>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</si>
  <si>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</si>
  <si>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</si>
  <si>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</si>
  <si>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</si>
  <si>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</si>
  <si>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</si>
  <si>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</si>
  <si>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</si>
  <si>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</si>
  <si>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</si>
  <si>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</si>
  <si>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</si>
  <si>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</si>
  <si>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</si>
  <si>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</si>
  <si>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</si>
  <si>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</si>
  <si>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</si>
  <si>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</si>
  <si>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</si>
  <si>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</si>
  <si>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</si>
  <si>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</si>
  <si>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</si>
  <si>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</si>
  <si>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</si>
  <si>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</si>
  <si>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</si>
  <si>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</si>
  <si>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</si>
  <si>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</si>
  <si>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</si>
  <si>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</si>
  <si>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</si>
  <si>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</si>
  <si>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</si>
  <si>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</si>
  <si>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</si>
  <si>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</si>
  <si>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</si>
  <si>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</si>
  <si>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</si>
  <si>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</si>
  <si>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</si>
  <si>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</si>
  <si>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</si>
  <si>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</si>
  <si>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</si>
  <si>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</si>
  <si>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</si>
  <si>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</si>
  <si>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</si>
  <si>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</si>
  <si>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</si>
  <si>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</si>
  <si>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</si>
  <si>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</si>
  <si>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</si>
  <si>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</si>
  <si>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</si>
  <si>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</si>
  <si>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</si>
  <si>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</si>
  <si>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</si>
  <si>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</si>
  <si>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</si>
  <si>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</si>
  <si>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</si>
  <si>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</si>
  <si>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</si>
  <si>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</si>
  <si>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</si>
  <si>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</si>
  <si>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</si>
  <si>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</si>
  <si>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</si>
  <si>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</si>
  <si>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</si>
  <si>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</si>
  <si>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</si>
  <si>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</si>
  <si>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</si>
  <si>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</si>
  <si>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</si>
  <si>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</si>
  <si>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</si>
  <si>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</si>
  <si>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</si>
  <si>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</si>
  <si>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</si>
  <si>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</si>
  <si>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</si>
  <si>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</si>
  <si>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</si>
  <si>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</si>
  <si>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</si>
  <si>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</si>
  <si>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</si>
  <si>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</si>
  <si>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</si>
  <si>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</si>
  <si>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</si>
  <si>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</si>
  <si>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</si>
  <si>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</si>
  <si>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</si>
  <si>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</si>
  <si>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</si>
  <si>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</si>
  <si>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</si>
  <si>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</si>
  <si>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</si>
  <si>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</si>
  <si>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</si>
  <si>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</si>
  <si>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</si>
  <si>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</si>
  <si>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</si>
  <si>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</si>
  <si>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</si>
  <si>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</si>
  <si>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</si>
  <si>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</si>
  <si>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</si>
  <si>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</si>
  <si>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</si>
  <si>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</si>
  <si>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</si>
  <si>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</si>
  <si>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</si>
  <si>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</si>
  <si>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</si>
  <si>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</si>
  <si>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</si>
  <si>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</si>
  <si>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</si>
  <si>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</si>
  <si>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</si>
  <si>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</si>
  <si>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</si>
  <si>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</si>
  <si>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</si>
  <si>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</si>
  <si>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</si>
  <si>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</si>
  <si>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</si>
  <si>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</si>
  <si>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</si>
  <si>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</si>
  <si>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</si>
  <si>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</si>
  <si>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</si>
  <si>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</si>
  <si>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</si>
  <si>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</si>
  <si>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</si>
  <si>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</si>
  <si>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</si>
  <si>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</si>
  <si>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</si>
  <si>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</si>
  <si>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</si>
  <si>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</si>
  <si>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</si>
  <si>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</si>
  <si>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</si>
  <si>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</si>
  <si>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</si>
  <si>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</si>
  <si>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</si>
  <si>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</si>
  <si>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</si>
  <si>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</si>
  <si>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</si>
  <si>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</si>
  <si>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</si>
  <si>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</si>
  <si>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</si>
  <si>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</si>
  <si>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</si>
  <si>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</si>
  <si>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</si>
  <si>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</si>
  <si>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</si>
  <si>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</si>
  <si>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</si>
  <si>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</si>
  <si>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</si>
  <si>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</si>
  <si>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</si>
  <si>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</si>
  <si>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</si>
  <si>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</si>
  <si>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</si>
  <si>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</si>
  <si>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</si>
  <si>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</si>
  <si>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</si>
  <si>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</si>
  <si>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</si>
  <si>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</si>
  <si>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</si>
  <si>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</si>
  <si>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</si>
  <si>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</si>
  <si>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</si>
  <si>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</si>
  <si>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</si>
  <si>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</si>
  <si>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</si>
  <si>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</si>
  <si>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</si>
  <si>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</si>
  <si>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</si>
  <si>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</si>
  <si>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</si>
  <si>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</si>
  <si>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</si>
  <si>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</si>
  <si>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</si>
  <si>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</si>
  <si>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</si>
  <si>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</si>
  <si>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</si>
  <si>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</si>
  <si>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</si>
  <si>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</si>
  <si>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</si>
  <si>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</si>
  <si>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</si>
  <si>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</si>
  <si>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</si>
  <si>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</si>
  <si>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</si>
  <si>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</si>
  <si>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</si>
  <si>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</si>
  <si>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</si>
  <si>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</si>
  <si>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</si>
  <si>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</si>
  <si>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</si>
  <si>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</si>
  <si>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</si>
  <si>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</si>
  <si>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</si>
  <si>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</si>
  <si>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</si>
  <si>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</si>
  <si>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</si>
  <si>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</si>
  <si>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</si>
  <si>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</si>
  <si>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</si>
  <si>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</si>
  <si>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</si>
  <si>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</si>
  <si>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</si>
  <si>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</si>
  <si>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</si>
  <si>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</si>
  <si>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</si>
  <si>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</si>
  <si>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</si>
  <si>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</si>
  <si>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</si>
  <si>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</si>
  <si>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</si>
  <si>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</si>
  <si>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</si>
  <si>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</si>
  <si>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</si>
  <si>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</si>
  <si>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</si>
  <si>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</si>
  <si>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</si>
  <si>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</si>
  <si>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</si>
  <si>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</si>
  <si>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</si>
  <si>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</si>
  <si>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</si>
  <si>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</si>
  <si>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</si>
  <si>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</si>
  <si>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</si>
  <si>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</si>
  <si>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</si>
  <si>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</si>
  <si>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</si>
  <si>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</si>
  <si>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</si>
  <si>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</si>
  <si>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</si>
  <si>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</si>
  <si>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</si>
  <si>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</si>
  <si>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</si>
  <si>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</si>
  <si>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</si>
  <si>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</si>
  <si>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</si>
  <si>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</si>
  <si>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</si>
  <si>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</si>
  <si>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</si>
  <si>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</si>
  <si>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</si>
  <si>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</si>
  <si>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</si>
  <si>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</si>
  <si>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</si>
  <si>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</si>
  <si>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</si>
  <si>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</si>
  <si>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</si>
  <si>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</si>
  <si>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</si>
  <si>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</si>
  <si>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</si>
  <si>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</si>
  <si>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</si>
  <si>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</si>
  <si>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</si>
  <si>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</si>
  <si>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</si>
  <si>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</si>
  <si>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</si>
  <si>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</si>
  <si>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</si>
  <si>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</si>
  <si>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</si>
  <si>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</si>
  <si>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</si>
  <si>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</si>
  <si>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</si>
  <si>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</si>
  <si>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</si>
  <si>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</si>
  <si>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</si>
  <si>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</si>
  <si>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</si>
  <si>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</si>
  <si>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</si>
  <si>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</si>
  <si>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</si>
  <si>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</si>
  <si>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</si>
  <si>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</si>
  <si>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</si>
  <si>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</si>
  <si>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</si>
  <si>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</si>
  <si>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</si>
  <si>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</si>
  <si>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</si>
  <si>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</si>
  <si>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</si>
  <si>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</si>
  <si>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</si>
  <si>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</si>
  <si>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</si>
  <si>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</si>
  <si>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</si>
  <si>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</si>
  <si>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</si>
  <si>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</si>
  <si>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</si>
  <si>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</si>
  <si>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</si>
  <si>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</si>
  <si>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</si>
  <si>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</si>
  <si>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</si>
  <si>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</si>
  <si>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</si>
  <si>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</si>
  <si>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</si>
  <si>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</si>
  <si>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</si>
  <si>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</si>
  <si>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</si>
  <si>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</si>
  <si>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</si>
  <si>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</si>
  <si>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</si>
  <si>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</si>
  <si>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</si>
  <si>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</si>
  <si>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</si>
  <si>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</si>
  <si>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</si>
  <si>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</si>
  <si>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</si>
  <si>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</si>
  <si>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</si>
  <si>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</si>
  <si>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</si>
  <si>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</si>
  <si>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</si>
  <si>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</si>
  <si>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</si>
  <si>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</si>
  <si>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</si>
  <si>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</si>
  <si>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</si>
  <si>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</si>
  <si>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</si>
  <si>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</si>
  <si>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</si>
  <si>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</si>
  <si>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</si>
  <si>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</si>
  <si>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</si>
  <si>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</si>
  <si>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</si>
  <si>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</si>
  <si>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</si>
  <si>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</si>
  <si>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</si>
  <si>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</si>
  <si>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</si>
  <si>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</si>
  <si>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</si>
  <si>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</si>
  <si>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</si>
  <si>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</si>
  <si>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</si>
  <si>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</si>
  <si>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</si>
  <si>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</si>
  <si>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</si>
  <si>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</si>
  <si>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</si>
  <si>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</si>
  <si>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</si>
  <si>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</si>
  <si>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</si>
  <si>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</si>
  <si>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</si>
  <si>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</si>
  <si>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</si>
  <si>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</si>
  <si>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</si>
  <si>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</si>
  <si>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</si>
  <si>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</si>
  <si>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</si>
  <si>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</si>
  <si>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</si>
  <si>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</si>
  <si>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</si>
  <si>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</si>
  <si>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</si>
  <si>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</si>
  <si>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</si>
  <si>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</si>
  <si>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</si>
  <si>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</si>
  <si>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</si>
  <si>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</si>
  <si>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</si>
  <si>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</si>
  <si>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</si>
  <si>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</si>
  <si>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</si>
  <si>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</si>
  <si>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</si>
  <si>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</si>
  <si>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</si>
  <si>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</si>
  <si>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</si>
  <si>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</si>
  <si>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</si>
  <si>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</si>
  <si>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</si>
  <si>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</si>
  <si>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</si>
  <si>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</si>
  <si>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</si>
  <si>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</si>
  <si>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</si>
  <si>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</si>
  <si>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</si>
  <si>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</si>
  <si>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</si>
  <si>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</si>
  <si>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</si>
  <si>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</si>
  <si>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</si>
  <si>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</si>
  <si>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</si>
  <si>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</si>
  <si>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</si>
  <si>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</si>
  <si>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</si>
  <si>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</si>
  <si>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</si>
  <si>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</si>
  <si>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</si>
  <si>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</si>
  <si>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</si>
  <si>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</si>
  <si>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</si>
  <si>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</si>
  <si>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</si>
  <si>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</si>
  <si>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</si>
  <si>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</si>
  <si>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</si>
  <si>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</si>
  <si>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</si>
  <si>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</si>
  <si>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</si>
  <si>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</si>
  <si>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</si>
  <si>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</si>
  <si>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</si>
  <si>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</si>
  <si>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</si>
  <si>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</si>
  <si>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</si>
  <si>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</si>
  <si>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</si>
  <si>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</si>
  <si>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</si>
  <si>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</si>
  <si>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</si>
  <si>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</si>
  <si>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</si>
  <si>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</si>
  <si>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</si>
  <si>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</si>
  <si>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</si>
  <si>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</si>
  <si>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</si>
  <si>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</si>
  <si>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</si>
  <si>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</si>
  <si>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</si>
  <si>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</si>
  <si>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</si>
  <si>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</si>
  <si>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</si>
  <si>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</si>
  <si>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</si>
  <si>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</si>
  <si>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</si>
  <si>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</si>
  <si>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</si>
  <si>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</si>
  <si>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</si>
  <si>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</si>
  <si>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</si>
  <si>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</si>
  <si>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</si>
  <si>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</si>
  <si>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</si>
  <si>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</si>
  <si>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</si>
  <si>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</si>
  <si>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</si>
  <si>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</si>
  <si>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</si>
  <si>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</si>
  <si>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</si>
  <si>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</si>
  <si>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</si>
  <si>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</si>
  <si>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</si>
  <si>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</si>
  <si>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</si>
  <si>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</si>
  <si>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</si>
  <si>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</si>
  <si>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</si>
  <si>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</si>
  <si>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</si>
  <si>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</si>
  <si>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</si>
  <si>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</si>
  <si>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</si>
  <si>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</si>
  <si>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</si>
  <si>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</si>
  <si>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</si>
  <si>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</si>
  <si>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</si>
  <si>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</si>
  <si>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</si>
  <si>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</si>
  <si>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</si>
  <si>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</si>
  <si>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</si>
  <si>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</si>
  <si>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</si>
  <si>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</si>
  <si>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</si>
  <si>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</si>
  <si>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</si>
  <si>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</si>
  <si>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</si>
  <si>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</si>
  <si>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</si>
  <si>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</si>
  <si>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</si>
  <si>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</si>
  <si>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</si>
  <si>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</si>
  <si>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</si>
  <si>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</si>
  <si>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</si>
  <si>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</si>
  <si>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</si>
  <si>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</si>
  <si>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</si>
  <si>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</si>
  <si>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</si>
  <si>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</si>
  <si>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</si>
  <si>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</si>
  <si>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</si>
  <si>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</si>
  <si>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</si>
  <si>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</si>
  <si>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</si>
  <si>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</si>
  <si>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</si>
  <si>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</si>
  <si>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</si>
  <si>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</si>
  <si>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</si>
  <si>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</si>
  <si>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</si>
  <si>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</si>
  <si>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</si>
  <si>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</si>
  <si>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</si>
  <si>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</si>
  <si>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</si>
  <si>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</si>
  <si>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</si>
  <si>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</si>
  <si>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</si>
  <si>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</si>
  <si>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</si>
  <si>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</si>
  <si>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</si>
  <si>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</si>
  <si>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</si>
  <si>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</si>
  <si>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</si>
  <si>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</si>
  <si>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</si>
  <si>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</si>
  <si>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</si>
  <si>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</si>
  <si>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</si>
  <si>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</si>
  <si>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</si>
  <si>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</si>
  <si>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</si>
  <si>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</si>
  <si>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</si>
  <si>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</si>
  <si>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</si>
  <si>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</si>
  <si>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</si>
  <si>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</si>
  <si>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</si>
  <si>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</si>
  <si>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</si>
  <si>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</si>
  <si>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</si>
  <si>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</si>
  <si>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</si>
  <si>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</si>
  <si>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</si>
  <si>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</si>
  <si>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</si>
  <si>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</si>
  <si>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</si>
  <si>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</si>
  <si>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</si>
  <si>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</si>
  <si>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</si>
  <si>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</si>
  <si>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</si>
  <si>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</si>
  <si>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</si>
  <si>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</si>
  <si>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</si>
  <si>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</si>
  <si>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</si>
  <si>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</si>
  <si>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</si>
  <si>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</si>
  <si>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</si>
  <si>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</si>
  <si>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</si>
  <si>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</si>
  <si>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</si>
  <si>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</si>
  <si>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</si>
  <si>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</si>
  <si>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</si>
  <si>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</si>
  <si>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</si>
  <si>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</si>
  <si>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</si>
  <si>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</si>
  <si>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</si>
  <si>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</si>
  <si>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</si>
  <si>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</si>
  <si>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</si>
  <si>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</si>
  <si>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</si>
  <si>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</si>
  <si>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</si>
  <si>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</si>
  <si>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</si>
  <si>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</si>
  <si>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</si>
  <si>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</si>
  <si>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</si>
  <si>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</si>
  <si>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</si>
  <si>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</si>
  <si>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</si>
  <si>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</si>
  <si>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</si>
  <si>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</si>
  <si>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</si>
  <si>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</si>
  <si>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</si>
  <si>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</si>
  <si>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</si>
  <si>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</si>
  <si>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</si>
  <si>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</si>
  <si>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</si>
  <si>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</si>
  <si>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</si>
  <si>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</si>
  <si>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</si>
  <si>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</si>
  <si>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</si>
  <si>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</si>
  <si>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</si>
  <si>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</si>
  <si>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</si>
  <si>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</si>
  <si>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</si>
  <si>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</si>
  <si>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</si>
  <si>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</si>
  <si>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</si>
  <si>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</si>
  <si>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</si>
  <si>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</si>
  <si>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</si>
  <si>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</si>
  <si>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</si>
  <si>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</si>
  <si>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</si>
  <si>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</si>
  <si>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</si>
  <si>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</si>
  <si>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</si>
  <si>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</si>
  <si>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</si>
  <si>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</si>
  <si>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</si>
  <si>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</si>
  <si>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</si>
  <si>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</si>
  <si>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</si>
  <si>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</si>
  <si>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</si>
  <si>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</si>
  <si>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</si>
  <si>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</si>
  <si>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</si>
  <si>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</si>
  <si>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</si>
  <si>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</si>
  <si>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</si>
  <si>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</si>
  <si>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</si>
  <si>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</si>
  <si>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</si>
  <si>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</si>
  <si>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</si>
  <si>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</si>
  <si>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</si>
  <si>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</si>
  <si>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</si>
  <si>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</si>
  <si>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</si>
  <si>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</si>
  <si>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</si>
  <si>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</si>
  <si>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</si>
  <si>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</si>
  <si>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</si>
  <si>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</si>
  <si>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</si>
  <si>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</si>
  <si>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</si>
  <si>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</si>
  <si>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</si>
  <si>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</si>
  <si>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</si>
  <si>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</si>
  <si>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</si>
  <si>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</si>
  <si>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</si>
  <si>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</si>
  <si>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</si>
  <si>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</si>
  <si>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</si>
  <si>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</si>
  <si>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</si>
  <si>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</si>
  <si>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</si>
  <si>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</si>
  <si>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</si>
  <si>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</si>
  <si>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</si>
  <si>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</si>
  <si>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</si>
  <si>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</si>
  <si>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</si>
  <si>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</si>
  <si>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</si>
  <si>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</si>
  <si>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</si>
  <si>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</si>
  <si>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</si>
  <si>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</si>
  <si>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</si>
  <si>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</si>
  <si>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</si>
  <si>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</si>
  <si>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</si>
  <si>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</si>
  <si>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</si>
  <si>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</si>
  <si>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</si>
  <si>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</si>
  <si>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</si>
  <si>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</si>
  <si>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</si>
  <si>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</si>
  <si>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</si>
  <si>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</si>
  <si>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</si>
  <si>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</si>
  <si>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</si>
  <si>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</si>
  <si>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</si>
  <si>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</si>
  <si>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</si>
  <si>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</si>
  <si>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</si>
  <si>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</si>
  <si>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</si>
  <si>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</si>
  <si>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</si>
  <si>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</si>
  <si>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</si>
  <si>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</si>
  <si>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</si>
  <si>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</si>
  <si>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</si>
  <si>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</si>
  <si>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</si>
  <si>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</si>
  <si>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</si>
  <si>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</si>
  <si>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</si>
  <si>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</si>
  <si>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</si>
  <si>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</si>
  <si>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</si>
  <si>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</si>
  <si>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</si>
  <si>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</si>
  <si>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</si>
  <si>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</si>
  <si>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</si>
  <si>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</si>
  <si>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</si>
  <si>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</si>
  <si>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</si>
  <si>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</si>
  <si>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</si>
  <si>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</si>
  <si>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</si>
  <si>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</si>
  <si>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</si>
  <si>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</si>
  <si>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</si>
  <si>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</si>
  <si>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</si>
  <si>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</si>
  <si>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</si>
  <si>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</si>
  <si>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</si>
  <si>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</si>
  <si>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</si>
  <si>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</si>
  <si>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</si>
  <si>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</si>
  <si>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</si>
  <si>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</si>
  <si>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</si>
  <si>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</si>
  <si>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</si>
  <si>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</si>
  <si>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</si>
  <si>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</si>
  <si>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</si>
  <si>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</si>
  <si>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</si>
  <si>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</si>
  <si>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</si>
  <si>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</si>
  <si>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</si>
  <si>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</si>
  <si>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</si>
  <si>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</si>
  <si>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</si>
  <si>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</si>
  <si>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</si>
  <si>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</si>
  <si>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</si>
  <si>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</si>
  <si>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</si>
  <si>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</si>
  <si>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</si>
  <si>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</si>
  <si>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</si>
  <si>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</si>
  <si>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</si>
  <si>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</si>
  <si>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</si>
  <si>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</si>
  <si>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</si>
  <si>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</si>
  <si>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</si>
  <si>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</si>
  <si>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</si>
  <si>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</si>
  <si>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</si>
  <si>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</si>
  <si>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</si>
  <si>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</si>
  <si>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</si>
  <si>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</si>
  <si>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</si>
  <si>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</si>
  <si>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</si>
  <si>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</si>
  <si>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</si>
  <si>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</si>
  <si>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</si>
  <si>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</si>
  <si>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</si>
  <si>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</si>
  <si>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</si>
  <si>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</si>
  <si>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</si>
  <si>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</si>
  <si>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</si>
  <si>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</si>
  <si>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</si>
  <si>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</si>
  <si>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</si>
  <si>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</si>
  <si>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</si>
  <si>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</si>
  <si>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</si>
  <si>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</si>
  <si>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</si>
  <si>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</si>
  <si>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</si>
  <si>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</si>
  <si>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</si>
  <si>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</si>
  <si>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</si>
  <si>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</si>
  <si>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</si>
  <si>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</si>
  <si>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</si>
  <si>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</si>
  <si>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</si>
  <si>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</si>
  <si>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</si>
  <si>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</si>
  <si>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</si>
  <si>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</si>
  <si>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</si>
  <si>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</si>
  <si>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</si>
  <si>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</si>
  <si>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</si>
  <si>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</si>
  <si>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</si>
  <si>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</si>
  <si>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</si>
  <si>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</si>
  <si>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</si>
  <si>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</si>
  <si>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</si>
  <si>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</si>
  <si>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</si>
  <si>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</si>
  <si>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</si>
  <si>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</si>
  <si>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</si>
  <si>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</si>
  <si>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</si>
  <si>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</si>
  <si>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</si>
  <si>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</si>
  <si>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</si>
  <si>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</si>
  <si>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</si>
  <si>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</si>
  <si>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</si>
  <si>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</si>
  <si>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</si>
  <si>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</si>
  <si>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</si>
  <si>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</si>
  <si>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</si>
  <si>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</si>
  <si>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</si>
  <si>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</si>
  <si>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</si>
  <si>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</si>
  <si>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</si>
  <si>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</si>
  <si>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</si>
  <si>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</si>
  <si>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</si>
  <si>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</si>
  <si>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</si>
  <si>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</si>
  <si>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</si>
  <si>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</si>
  <si>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</si>
  <si>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</si>
  <si>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</si>
  <si>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</si>
  <si>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</si>
  <si>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</si>
  <si>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</si>
  <si>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</si>
  <si>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</si>
  <si>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</si>
  <si>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</si>
  <si>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</si>
  <si>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</si>
  <si>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</si>
  <si>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</si>
  <si>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</si>
  <si>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</si>
  <si>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</si>
  <si>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</si>
  <si>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</si>
  <si>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</si>
  <si>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</si>
  <si>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</si>
  <si>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</si>
  <si>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</si>
  <si>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</si>
  <si>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</si>
  <si>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</si>
  <si>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</si>
  <si>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</si>
  <si>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</si>
  <si>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</si>
  <si>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</si>
  <si>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</si>
  <si>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</si>
  <si>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</si>
  <si>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</si>
  <si>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</si>
  <si>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</si>
  <si>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</si>
  <si>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</si>
  <si>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</si>
  <si>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</si>
  <si>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</si>
  <si>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</si>
  <si>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</si>
  <si>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</si>
  <si>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</si>
  <si>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</si>
  <si>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</si>
  <si>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</si>
  <si>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</si>
  <si>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</si>
  <si>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</si>
  <si>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</si>
  <si>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</si>
  <si>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</si>
  <si>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</si>
  <si>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</si>
  <si>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</si>
  <si>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</si>
  <si>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</si>
  <si>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</si>
  <si>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</si>
  <si>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</si>
  <si>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</si>
  <si>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</si>
  <si>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</si>
  <si>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</si>
  <si>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</si>
  <si>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</si>
  <si>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</si>
  <si>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</si>
  <si>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</si>
  <si>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</si>
  <si>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</si>
  <si>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</si>
  <si>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</si>
  <si>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</si>
  <si>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</si>
  <si>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</si>
  <si>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</si>
  <si>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</si>
  <si>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</si>
  <si>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</si>
  <si>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</si>
  <si>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</si>
  <si>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</si>
  <si>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</si>
  <si>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</si>
  <si>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</si>
  <si>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</si>
  <si>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</si>
  <si>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</si>
  <si>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</si>
  <si>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</si>
  <si>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</si>
  <si>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</si>
  <si>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</si>
  <si>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</si>
  <si>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</si>
  <si>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</si>
  <si>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</si>
  <si>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</si>
  <si>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</si>
  <si>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</si>
  <si>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</si>
  <si>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</si>
  <si>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</si>
  <si>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</si>
  <si>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</si>
  <si>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</si>
  <si>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</si>
  <si>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</si>
  <si>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</si>
  <si>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</si>
  <si>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</si>
  <si>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</si>
  <si>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</si>
  <si>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</si>
  <si>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</si>
  <si>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</si>
  <si>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</si>
  <si>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</si>
  <si>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</si>
  <si>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</si>
  <si>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</si>
  <si>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</si>
  <si>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</si>
  <si>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</si>
  <si>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</si>
  <si>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</si>
  <si>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</si>
  <si>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</si>
  <si>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</si>
  <si>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</si>
  <si>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</si>
  <si>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</si>
  <si>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</si>
  <si>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</si>
  <si>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</si>
  <si>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</si>
  <si>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</si>
  <si>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</si>
  <si>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</si>
  <si>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</si>
  <si>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</si>
  <si>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</si>
  <si>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</si>
  <si>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</si>
  <si>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</si>
  <si>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</si>
  <si>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</si>
  <si>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</si>
  <si>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</si>
  <si>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</si>
  <si>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</si>
  <si>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</si>
  <si>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</si>
  <si>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</si>
  <si>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</si>
  <si>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</si>
  <si>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</si>
  <si>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</si>
  <si>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</si>
  <si>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</si>
  <si>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</si>
  <si>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</si>
  <si>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</si>
  <si>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</si>
  <si>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</si>
  <si>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</si>
  <si>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</si>
  <si>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</si>
  <si>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</si>
  <si>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</si>
  <si>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</si>
  <si>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</si>
  <si>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</si>
  <si>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</si>
  <si>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</si>
  <si>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</si>
  <si>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</si>
  <si>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</si>
  <si>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</si>
  <si>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</si>
  <si>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</si>
  <si>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</si>
  <si>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</si>
  <si>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</si>
  <si>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</si>
  <si>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</si>
  <si>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</si>
  <si>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</si>
  <si>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</si>
  <si>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</si>
  <si>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</si>
  <si>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</si>
  <si>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</si>
  <si>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</si>
  <si>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</si>
  <si>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</si>
  <si>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</si>
  <si>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</si>
  <si>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</si>
  <si>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</si>
  <si>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</si>
  <si>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</si>
  <si>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</si>
  <si>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</si>
  <si>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</si>
  <si>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</si>
  <si>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</si>
  <si>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</si>
  <si>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</si>
  <si>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</si>
  <si>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</si>
  <si>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</si>
  <si>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</si>
  <si>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</si>
  <si>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</si>
  <si>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</si>
  <si>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</si>
  <si>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</si>
  <si>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</si>
  <si>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</si>
  <si>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</si>
  <si>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</si>
  <si>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</si>
  <si>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</si>
  <si>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</si>
  <si>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</si>
  <si>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</si>
  <si>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</si>
  <si>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</si>
  <si>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</si>
  <si>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</si>
  <si>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</si>
  <si>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</si>
  <si>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</si>
  <si>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</si>
  <si>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</si>
  <si>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</si>
  <si>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</si>
  <si>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</si>
  <si>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</si>
  <si>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</si>
  <si>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</si>
  <si>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</si>
  <si>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</si>
  <si>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</si>
  <si>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</si>
  <si>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</si>
  <si>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</si>
  <si>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</si>
  <si>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</si>
  <si>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</si>
  <si>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</si>
  <si>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</si>
  <si>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</si>
  <si>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</si>
  <si>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</si>
  <si>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</si>
  <si>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</si>
  <si>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</si>
  <si>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</si>
  <si>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</si>
  <si>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</si>
  <si>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</si>
  <si>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</si>
  <si>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</si>
  <si>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</si>
  <si>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</si>
  <si>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</si>
  <si>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</si>
  <si>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</si>
  <si>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</si>
  <si>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</si>
  <si>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</si>
  <si>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</si>
  <si>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</si>
  <si>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</si>
  <si>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</si>
  <si>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</si>
  <si>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</si>
  <si>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</si>
  <si>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</si>
  <si>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</si>
  <si>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</si>
  <si>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</si>
  <si>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</si>
  <si>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</si>
  <si>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</si>
  <si>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</si>
  <si>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</si>
  <si>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</si>
  <si>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</si>
  <si>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</si>
  <si>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</si>
  <si>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</si>
  <si>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</si>
  <si>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</si>
  <si>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</si>
  <si>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</si>
  <si>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</si>
  <si>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</si>
  <si>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</si>
  <si>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</si>
  <si>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</si>
  <si>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</si>
  <si>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</si>
  <si>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</si>
  <si>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</si>
  <si>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</si>
  <si>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</si>
  <si>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</si>
  <si>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</si>
  <si>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</si>
  <si>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</si>
  <si>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</si>
  <si>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</si>
  <si>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</si>
  <si>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</si>
  <si>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</si>
  <si>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</si>
  <si>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</si>
  <si>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</si>
  <si>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</si>
  <si>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</si>
  <si>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</si>
  <si>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</si>
  <si>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</si>
  <si>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</si>
  <si>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</si>
  <si>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</si>
  <si>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</si>
  <si>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</si>
  <si>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</si>
  <si>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</si>
  <si>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</si>
  <si>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</si>
  <si>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</si>
  <si>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</si>
  <si>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</si>
  <si>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</si>
  <si>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</si>
  <si>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</si>
  <si>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</si>
  <si>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</si>
  <si>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</si>
  <si>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</si>
  <si>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</si>
  <si>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</si>
  <si>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</si>
  <si>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</si>
  <si>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</si>
  <si>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</si>
  <si>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</si>
  <si>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</si>
  <si>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</si>
  <si>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</si>
  <si>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</si>
  <si>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</si>
  <si>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</si>
  <si>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</si>
  <si>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</si>
  <si>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</si>
  <si>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</si>
  <si>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</si>
  <si>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</si>
  <si>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</si>
  <si>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</si>
  <si>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</si>
  <si>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</si>
  <si>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</si>
  <si>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</si>
  <si>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</si>
  <si>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</si>
  <si>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</si>
  <si>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</si>
  <si>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</si>
  <si>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</si>
  <si>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</si>
  <si>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</si>
  <si>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</si>
  <si>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</si>
  <si>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</si>
  <si>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</si>
  <si>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</si>
  <si>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</si>
  <si>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</si>
  <si>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</si>
  <si>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</si>
  <si>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</si>
  <si>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</si>
  <si>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</si>
  <si>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</si>
  <si>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</si>
  <si>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</si>
  <si>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</si>
  <si>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</si>
  <si>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</si>
  <si>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</si>
  <si>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</si>
  <si>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</si>
  <si>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</si>
  <si>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</si>
  <si>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</si>
  <si>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</si>
  <si>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</si>
  <si>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</si>
  <si>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</si>
  <si>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</si>
  <si>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</si>
  <si>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</si>
  <si>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</si>
  <si>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</si>
  <si>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</si>
  <si>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</si>
  <si>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</si>
  <si>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</si>
  <si>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</si>
  <si>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</si>
  <si>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</si>
  <si>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</si>
  <si>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</si>
  <si>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</si>
  <si>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</si>
  <si>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</si>
  <si>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</si>
  <si>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</si>
  <si>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</si>
  <si>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</si>
  <si>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</si>
  <si>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</si>
  <si>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</si>
  <si>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</si>
  <si>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</si>
  <si>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</si>
  <si>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</si>
  <si>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</si>
  <si>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</si>
  <si>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</si>
  <si>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</si>
  <si>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</si>
  <si>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</si>
  <si>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</si>
  <si>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</si>
  <si>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</si>
  <si>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</si>
  <si>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</si>
  <si>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</si>
  <si>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</si>
  <si>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</si>
  <si>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</si>
  <si>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</si>
  <si>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</si>
  <si>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</si>
  <si>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</si>
  <si>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</si>
  <si>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</si>
  <si>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</si>
  <si>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</si>
  <si>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</si>
  <si>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</si>
  <si>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</si>
  <si>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</si>
  <si>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</si>
  <si>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</si>
  <si>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</si>
  <si>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</si>
  <si>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</si>
  <si>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</si>
  <si>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</si>
  <si>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</si>
  <si>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</si>
  <si>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</si>
  <si>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</si>
  <si>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</si>
  <si>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</si>
  <si>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</si>
  <si>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</si>
  <si>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</si>
  <si>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</si>
  <si>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</si>
  <si>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</si>
  <si>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</si>
  <si>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</si>
  <si>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</si>
  <si>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</si>
  <si>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</si>
  <si>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</si>
  <si>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</si>
  <si>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</si>
  <si>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</si>
  <si>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</si>
  <si>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</si>
  <si>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</si>
  <si>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</si>
  <si>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</si>
  <si>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</si>
  <si>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</si>
  <si>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</si>
  <si>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</si>
  <si>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</si>
  <si>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</si>
  <si>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</si>
  <si>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</si>
  <si>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</si>
  <si>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</si>
  <si>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</si>
  <si>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</si>
  <si>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</si>
  <si>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</si>
  <si>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</si>
  <si>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</si>
  <si>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</si>
  <si>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</si>
  <si>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</si>
  <si>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</si>
  <si>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</si>
  <si>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</si>
  <si>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</si>
  <si>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</si>
  <si>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</si>
  <si>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</si>
  <si>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</si>
  <si>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</si>
  <si>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</si>
  <si>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</si>
  <si>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</si>
  <si>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</si>
  <si>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</si>
  <si>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</si>
  <si>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</si>
  <si>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</si>
  <si>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</si>
  <si>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</si>
  <si>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</si>
  <si>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</si>
  <si>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</si>
  <si>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</si>
  <si>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</si>
  <si>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</si>
  <si>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</si>
  <si>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</si>
  <si>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</si>
  <si>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</si>
  <si>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</si>
  <si>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</si>
  <si>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</si>
  <si>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</si>
  <si>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</si>
  <si>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</si>
  <si>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</si>
  <si>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</si>
  <si>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</si>
  <si>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</si>
  <si>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</si>
  <si>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</si>
  <si>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</si>
  <si>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</si>
  <si>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</si>
  <si>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</si>
  <si>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</si>
  <si>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</si>
  <si>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</si>
  <si>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</si>
  <si>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</si>
  <si>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</si>
  <si>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</si>
  <si>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</si>
  <si>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</si>
  <si>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</si>
  <si>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</si>
  <si>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</si>
  <si>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</si>
  <si>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</si>
  <si>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</si>
  <si>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</si>
  <si>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</si>
  <si>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</si>
  <si>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</si>
  <si>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</si>
  <si>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</si>
  <si>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</si>
  <si>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</si>
  <si>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</si>
  <si>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</si>
  <si>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</si>
  <si>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</si>
  <si>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</si>
  <si>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</si>
  <si>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</si>
  <si>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</si>
  <si>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</si>
  <si>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</si>
  <si>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</si>
  <si>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</si>
  <si>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</si>
  <si>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</si>
  <si>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</si>
  <si>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</si>
  <si>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</si>
  <si>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</si>
  <si>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</si>
  <si>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</si>
  <si>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</si>
  <si>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</si>
  <si>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</si>
  <si>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</si>
  <si>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</si>
  <si>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</si>
  <si>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</si>
  <si>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</si>
  <si>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</si>
  <si>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</si>
  <si>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</si>
  <si>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</si>
  <si>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</si>
  <si>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</si>
  <si>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</si>
  <si>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</si>
  <si>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</si>
  <si>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</si>
  <si>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</si>
  <si>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</si>
  <si>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</si>
  <si>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</si>
  <si>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</si>
  <si>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</si>
  <si>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</si>
  <si>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</si>
  <si>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</si>
  <si>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</si>
  <si>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</si>
  <si>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</si>
  <si>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</si>
  <si>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</si>
  <si>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</si>
  <si>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</si>
  <si>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</si>
  <si>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</si>
  <si>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</si>
  <si>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</si>
  <si>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</si>
  <si>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</si>
  <si>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</si>
  <si>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</si>
  <si>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</si>
  <si>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</si>
  <si>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</si>
  <si>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</si>
  <si>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</si>
  <si>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</si>
  <si>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</si>
  <si>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</si>
  <si>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</si>
  <si>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</si>
  <si>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</si>
  <si>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</si>
  <si>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</si>
  <si>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</si>
  <si>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</si>
  <si>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</si>
  <si>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</si>
  <si>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</si>
  <si>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</si>
  <si>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</si>
  <si>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</si>
  <si>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</si>
  <si>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</si>
  <si>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</si>
  <si>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</si>
  <si>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</si>
  <si>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</si>
  <si>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</si>
  <si>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</si>
  <si>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</si>
  <si>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</si>
  <si>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</si>
  <si>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</si>
  <si>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</si>
  <si>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</si>
  <si>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</si>
  <si>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</si>
  <si>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</si>
  <si>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</si>
  <si>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</si>
  <si>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</si>
  <si>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</si>
  <si>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</si>
  <si>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</si>
  <si>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</si>
  <si>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</si>
  <si>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</si>
  <si>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</si>
  <si>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</si>
  <si>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</si>
  <si>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</si>
  <si>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</si>
  <si>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</si>
  <si>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</si>
  <si>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</si>
  <si>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</si>
  <si>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</si>
  <si>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</si>
  <si>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</si>
  <si>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</si>
  <si>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</si>
  <si>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</si>
  <si>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</si>
  <si>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</si>
  <si>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</si>
  <si>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</si>
  <si>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</si>
  <si>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</si>
  <si>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</si>
  <si>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</si>
  <si>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</si>
  <si>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</si>
  <si>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</si>
  <si>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</si>
  <si>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</si>
  <si>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</si>
  <si>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</si>
  <si>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</si>
  <si>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</si>
  <si>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</si>
  <si>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</si>
  <si>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</si>
  <si>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</si>
  <si>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</si>
  <si>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</si>
  <si>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</si>
  <si>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</si>
  <si>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</si>
  <si>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</si>
  <si>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</si>
  <si>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</si>
  <si>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</si>
  <si>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</si>
  <si>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</si>
  <si>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</si>
  <si>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</si>
  <si>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</si>
  <si>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</si>
  <si>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</si>
  <si>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</si>
  <si>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</si>
  <si>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</si>
  <si>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</si>
  <si>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</si>
  <si>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</si>
  <si>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</si>
  <si>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</si>
  <si>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</si>
  <si>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</si>
  <si>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</si>
  <si>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</si>
  <si>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</si>
  <si>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</si>
  <si>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</si>
  <si>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</si>
  <si>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</si>
  <si>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</si>
  <si>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</si>
  <si>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</si>
  <si>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</si>
  <si>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</si>
  <si>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</si>
  <si>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</si>
  <si>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</si>
  <si>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</si>
  <si>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</si>
  <si>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</si>
  <si>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</si>
  <si>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</si>
  <si>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</si>
  <si>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</si>
  <si>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</si>
  <si>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</si>
  <si>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</si>
  <si>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</si>
  <si>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</si>
  <si>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</si>
  <si>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</si>
  <si>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</si>
  <si>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</si>
  <si>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</si>
  <si>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</si>
  <si>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</si>
  <si>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</si>
  <si>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</si>
  <si>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</si>
  <si>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</si>
  <si>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</si>
  <si>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</si>
  <si>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</si>
  <si>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</si>
  <si>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</si>
  <si>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</si>
  <si>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</si>
  <si>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</si>
  <si>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</si>
  <si>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</si>
  <si>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</si>
  <si>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</si>
  <si>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</si>
  <si>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</si>
  <si>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</si>
  <si>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</si>
  <si>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</si>
  <si>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</si>
  <si>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</si>
  <si>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</si>
  <si>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</si>
  <si>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</si>
  <si>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</si>
  <si>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</si>
  <si>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</si>
  <si>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</si>
  <si>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</si>
  <si>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</si>
  <si>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</si>
  <si>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</si>
  <si>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</si>
  <si>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</si>
  <si>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</si>
  <si>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</si>
  <si>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</si>
  <si>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</si>
  <si>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</si>
  <si>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</si>
  <si>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</si>
  <si>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</si>
  <si>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</si>
  <si>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</si>
  <si>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</si>
  <si>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</si>
  <si>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</si>
  <si>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</si>
  <si>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</si>
  <si>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</si>
  <si>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</si>
  <si>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</si>
  <si>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</si>
  <si>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</si>
  <si>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</si>
  <si>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</si>
  <si>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</si>
  <si>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</si>
  <si>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</si>
  <si>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</si>
  <si>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</si>
  <si>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</si>
  <si>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</si>
  <si>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</si>
  <si>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</si>
  <si>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</si>
  <si>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</si>
  <si>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</si>
  <si>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</si>
  <si>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</si>
  <si>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</si>
  <si>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</si>
  <si>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</si>
  <si>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</si>
  <si>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</si>
  <si>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</si>
  <si>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</si>
  <si>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</si>
  <si>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</si>
  <si>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</si>
  <si>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</si>
  <si>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</si>
  <si>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</si>
  <si>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</si>
  <si>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</si>
  <si>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</si>
  <si>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</si>
  <si>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</si>
  <si>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</si>
  <si>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</si>
  <si>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</si>
  <si>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</si>
  <si>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</si>
  <si>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</si>
  <si>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</si>
  <si>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</si>
  <si>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</si>
  <si>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</si>
  <si>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</si>
  <si>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</si>
  <si>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</si>
  <si>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</si>
  <si>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</si>
  <si>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</si>
  <si>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</si>
  <si>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</si>
  <si>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</si>
  <si>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</si>
  <si>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</si>
  <si>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</si>
  <si>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</si>
  <si>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</si>
  <si>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</si>
  <si>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</si>
  <si>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</si>
  <si>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</si>
  <si>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</si>
  <si>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</si>
  <si>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</si>
  <si>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</si>
  <si>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</si>
  <si>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</si>
  <si>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</si>
  <si>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</si>
  <si>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</si>
  <si>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</si>
  <si>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</si>
  <si>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</si>
  <si>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</si>
  <si>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</si>
  <si>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</si>
  <si>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</si>
  <si>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</si>
  <si>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</si>
  <si>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</si>
  <si>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</si>
  <si>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</si>
  <si>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</si>
  <si>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</si>
  <si>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</si>
  <si>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</si>
  <si>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</si>
  <si>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</si>
  <si>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</si>
  <si>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</si>
  <si>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</si>
  <si>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</si>
  <si>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</si>
  <si>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</si>
  <si>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</si>
  <si>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</si>
  <si>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</si>
  <si>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</si>
  <si>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</si>
  <si>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</si>
  <si>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</si>
  <si>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</si>
  <si>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</si>
  <si>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</si>
  <si>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</si>
  <si>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</si>
  <si>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</si>
  <si>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</si>
  <si>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</si>
  <si>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</si>
  <si>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</si>
  <si>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</si>
  <si>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</si>
  <si>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</si>
  <si>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</si>
  <si>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</si>
  <si>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</si>
  <si>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</si>
  <si>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</si>
  <si>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</si>
  <si>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</si>
  <si>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</si>
  <si>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</si>
  <si>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</si>
  <si>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</si>
  <si>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</si>
  <si>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</si>
  <si>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</si>
  <si>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</si>
  <si>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</si>
  <si>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</si>
  <si>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</si>
  <si>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</si>
  <si>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</si>
  <si>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</si>
  <si>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</si>
  <si>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</si>
  <si>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</si>
  <si>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</si>
  <si>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</si>
  <si>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</si>
  <si>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</si>
  <si>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</si>
  <si>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</si>
  <si>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</si>
  <si>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</si>
  <si>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</si>
  <si>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</si>
  <si>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</si>
  <si>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</si>
  <si>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</si>
  <si>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</si>
  <si>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</si>
  <si>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</si>
  <si>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</si>
  <si>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</si>
  <si>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</si>
  <si>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</si>
  <si>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</si>
  <si>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</si>
  <si>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</si>
  <si>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</si>
  <si>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</si>
  <si>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</si>
  <si>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</si>
  <si>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</si>
  <si>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</si>
  <si>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</si>
  <si>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</si>
  <si>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</si>
  <si>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</si>
  <si>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</si>
  <si>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</si>
  <si>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</si>
  <si>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</si>
  <si>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</si>
  <si>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</si>
  <si>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</si>
  <si>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</si>
  <si>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</si>
  <si>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</si>
  <si>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</si>
  <si>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</si>
  <si>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</si>
  <si>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</si>
  <si>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</si>
  <si>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</si>
  <si>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</si>
  <si>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</si>
  <si>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</si>
  <si>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</si>
  <si>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</si>
  <si>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</si>
  <si>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</si>
  <si>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</si>
  <si>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</si>
  <si>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</si>
  <si>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</si>
  <si>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</si>
  <si>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</si>
  <si>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</si>
  <si>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</si>
  <si>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</si>
  <si>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</si>
  <si>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</si>
  <si>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</si>
  <si>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</si>
  <si>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</si>
  <si>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</si>
  <si>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</si>
  <si>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</si>
  <si>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</si>
  <si>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</si>
  <si>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</si>
  <si>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</si>
  <si>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</si>
  <si>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</si>
  <si>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</si>
  <si>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</si>
  <si>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</si>
  <si>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</si>
  <si>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</si>
  <si>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</si>
  <si>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</si>
  <si>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</si>
  <si>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</si>
  <si>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</si>
  <si>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</si>
  <si>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</si>
  <si>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</si>
  <si>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</si>
  <si>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</si>
  <si>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</si>
  <si>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</si>
  <si>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</si>
  <si>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</si>
  <si>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</si>
  <si>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</si>
  <si>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</si>
  <si>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</si>
  <si>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</si>
  <si>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</si>
  <si>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</si>
  <si>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</si>
  <si>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</si>
  <si>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</si>
  <si>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</si>
  <si>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</si>
  <si>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</si>
  <si>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</si>
  <si>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</si>
  <si>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</si>
  <si>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</si>
  <si>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</si>
  <si>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</si>
  <si>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</si>
  <si>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</si>
  <si>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</si>
  <si>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</si>
  <si>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</si>
  <si>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</si>
  <si>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</si>
  <si>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</si>
  <si>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</si>
  <si>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</si>
  <si>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</si>
  <si>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</si>
  <si>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</si>
  <si>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</si>
  <si>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</si>
  <si>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</si>
  <si>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</si>
  <si>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</si>
  <si>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</si>
  <si>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</si>
  <si>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</si>
  <si>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</si>
  <si>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</si>
  <si>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</si>
  <si>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</si>
  <si>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</si>
  <si>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</si>
  <si>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</si>
  <si>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</si>
  <si>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</si>
  <si>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</si>
  <si>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</si>
  <si>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</si>
  <si>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</si>
  <si>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</si>
  <si>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</si>
  <si>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</si>
  <si>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</si>
  <si>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</si>
  <si>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</si>
  <si>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</si>
  <si>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</si>
  <si>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</si>
  <si>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</si>
  <si>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</si>
  <si>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</si>
  <si>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</si>
  <si>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</si>
  <si>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</si>
  <si>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</si>
  <si>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</si>
  <si>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</si>
  <si>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</si>
  <si>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</si>
  <si>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</si>
  <si>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</si>
  <si>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</si>
  <si>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</si>
  <si>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</si>
  <si>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</si>
  <si>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</si>
  <si>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</si>
  <si>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</si>
  <si>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</si>
  <si>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</si>
  <si>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</si>
  <si>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</si>
  <si>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</si>
  <si>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</si>
  <si>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</si>
  <si>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</si>
  <si>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</si>
  <si>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</si>
  <si>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</si>
  <si>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</si>
  <si>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</si>
  <si>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</si>
  <si>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</si>
  <si>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</si>
  <si>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</si>
  <si>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</si>
  <si>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</si>
  <si>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</si>
  <si>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</si>
  <si>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</si>
  <si>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</si>
  <si>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</si>
  <si>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</si>
  <si>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</si>
  <si>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</si>
  <si>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</si>
  <si>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</si>
  <si>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</si>
  <si>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</si>
  <si>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</si>
  <si>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</si>
  <si>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</si>
  <si>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</si>
  <si>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</si>
  <si>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</si>
  <si>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</si>
  <si>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</si>
  <si>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</si>
  <si>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</si>
  <si>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</si>
  <si>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</si>
  <si>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</si>
  <si>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</si>
  <si>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</si>
  <si>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</si>
  <si>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</si>
  <si>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</si>
  <si>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</si>
  <si>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</si>
  <si>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</si>
  <si>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</si>
  <si>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</si>
  <si>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</si>
  <si>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</si>
  <si>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</si>
  <si>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</si>
  <si>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</si>
  <si>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</si>
  <si>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</si>
  <si>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</si>
  <si>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</si>
  <si>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</si>
  <si>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</si>
  <si>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</si>
  <si>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</si>
  <si>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</si>
  <si>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</si>
  <si>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</si>
  <si>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</si>
  <si>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</si>
  <si>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</si>
  <si>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</si>
  <si>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</si>
  <si>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</si>
  <si>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</si>
  <si>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</si>
  <si>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</si>
  <si>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</si>
  <si>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</si>
  <si>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</si>
  <si>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</si>
  <si>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</si>
  <si>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</si>
  <si>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</si>
  <si>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</si>
  <si>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</si>
  <si>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</si>
  <si>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</si>
  <si>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</si>
  <si>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</si>
  <si>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</si>
  <si>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</si>
  <si>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</si>
  <si>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</si>
  <si>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</si>
  <si>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</si>
  <si>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</si>
  <si>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</si>
  <si>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</si>
  <si>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</si>
  <si>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</si>
  <si>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</si>
  <si>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</si>
  <si>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</si>
  <si>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</si>
  <si>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</si>
  <si>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</si>
  <si>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</si>
  <si>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</si>
  <si>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</si>
  <si>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</si>
  <si>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</si>
  <si>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</si>
  <si>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</si>
  <si>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</si>
  <si>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</si>
  <si>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</si>
  <si>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</si>
  <si>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</si>
  <si>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</si>
  <si>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</si>
  <si>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</si>
  <si>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</si>
  <si>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</si>
  <si>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</si>
  <si>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</si>
  <si>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</si>
  <si>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</si>
  <si>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</si>
  <si>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</si>
  <si>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</si>
  <si>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</si>
  <si>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</si>
  <si>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</si>
  <si>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</si>
  <si>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</si>
  <si>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</si>
  <si>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</si>
  <si>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</si>
  <si>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</si>
  <si>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</si>
  <si>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</si>
  <si>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</si>
  <si>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</si>
  <si>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</si>
  <si>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</si>
  <si>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</si>
  <si>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</si>
  <si>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</si>
  <si>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</si>
  <si>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</si>
  <si>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</si>
  <si>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</si>
  <si>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</si>
  <si>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</si>
  <si>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</si>
  <si>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</si>
  <si>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</si>
  <si>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</si>
  <si>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</si>
  <si>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</si>
  <si>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</si>
  <si>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</si>
  <si>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</si>
  <si>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</si>
  <si>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</si>
  <si>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</si>
  <si>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</si>
  <si>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</si>
  <si>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</si>
  <si>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</si>
  <si>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</si>
  <si>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</si>
  <si>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</si>
  <si>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</si>
  <si>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</si>
  <si>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</si>
  <si>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</si>
  <si>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</si>
  <si>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</si>
  <si>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</si>
  <si>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</si>
  <si>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</si>
  <si>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</si>
  <si>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</si>
  <si>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</si>
  <si>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</si>
  <si>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</si>
  <si>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</si>
  <si>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</si>
  <si>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</si>
  <si>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</si>
  <si>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</si>
  <si>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</si>
  <si>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</si>
  <si>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</si>
  <si>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</si>
  <si>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</si>
  <si>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</si>
  <si>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</si>
  <si>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</si>
  <si>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</si>
  <si>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</si>
  <si>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</si>
  <si>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</si>
  <si>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</si>
  <si>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</si>
  <si>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</si>
  <si>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</si>
  <si>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</si>
  <si>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</si>
  <si>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</si>
  <si>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</si>
  <si>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</si>
  <si>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</si>
  <si>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</si>
  <si>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</si>
  <si>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</si>
  <si>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</si>
  <si>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</si>
  <si>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</si>
  <si>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</si>
  <si>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</si>
  <si>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</si>
  <si>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</si>
  <si>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</si>
  <si>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</si>
  <si>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</si>
  <si>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</si>
  <si>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</si>
  <si>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</si>
  <si>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</si>
  <si>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</si>
  <si>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</si>
  <si>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</si>
  <si>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</si>
  <si>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</si>
  <si>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</si>
  <si>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</si>
  <si>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</si>
  <si>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</si>
  <si>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</si>
  <si>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</si>
  <si>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</si>
  <si>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</si>
  <si>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</si>
  <si>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</si>
  <si>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</si>
  <si>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</si>
  <si>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</si>
  <si>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</si>
  <si>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</si>
  <si>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</si>
  <si>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</si>
  <si>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</si>
  <si>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</si>
  <si>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</si>
  <si>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</si>
  <si>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</si>
  <si>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</si>
  <si>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</si>
  <si>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</si>
  <si>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</si>
  <si>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</si>
  <si>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</si>
  <si>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</si>
  <si>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</si>
  <si>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</si>
  <si>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</si>
  <si>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</si>
  <si>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</si>
  <si>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</si>
  <si>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</si>
  <si>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</si>
  <si>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</si>
  <si>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</si>
  <si>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</si>
  <si>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</si>
  <si>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</si>
  <si>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</si>
  <si>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</si>
  <si>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</si>
  <si>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</si>
  <si>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</si>
  <si>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</si>
  <si>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</si>
  <si>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</si>
  <si>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</si>
  <si>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</si>
  <si>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</si>
  <si>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</si>
  <si>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</si>
  <si>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</si>
  <si>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</si>
  <si>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</si>
  <si>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</si>
  <si>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</si>
  <si>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</si>
  <si>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</si>
  <si>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</si>
  <si>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</si>
  <si>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</si>
  <si>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</si>
  <si>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</si>
  <si>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</si>
  <si>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</si>
  <si>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</si>
  <si>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</si>
  <si>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</si>
  <si>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</si>
  <si>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</si>
  <si>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</si>
  <si>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</si>
  <si>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</si>
  <si>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</si>
  <si>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</si>
  <si>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</si>
  <si>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</si>
  <si>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</si>
  <si>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</si>
  <si>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</si>
  <si>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</si>
  <si>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</si>
  <si>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</si>
  <si>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</si>
  <si>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</si>
  <si>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</si>
  <si>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</si>
  <si>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</si>
  <si>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</si>
  <si>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</si>
  <si>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</si>
  <si>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</si>
  <si>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</si>
  <si>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</si>
  <si>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</si>
  <si>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</si>
  <si>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</si>
  <si>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</si>
  <si>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</si>
  <si>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</si>
  <si>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</si>
  <si>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</si>
  <si>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</si>
  <si>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</si>
  <si>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</si>
  <si>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</si>
  <si>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</si>
  <si>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</si>
  <si>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</si>
  <si>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</si>
  <si>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</si>
  <si>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</si>
  <si>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</si>
  <si>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</si>
  <si>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</si>
  <si>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</si>
  <si>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</si>
  <si>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</si>
  <si>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</si>
  <si>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</si>
  <si>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</si>
  <si>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</si>
  <si>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</si>
  <si>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</si>
  <si>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</si>
  <si>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</si>
  <si>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</si>
  <si>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</si>
  <si>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</si>
  <si>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</si>
  <si>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</si>
  <si>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</si>
  <si>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</si>
  <si>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</si>
  <si>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</si>
  <si>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</si>
  <si>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</si>
  <si>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</si>
  <si>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</si>
  <si>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</si>
  <si>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</si>
  <si>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</si>
  <si>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</si>
  <si>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</si>
  <si>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</si>
  <si>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</si>
  <si>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</si>
  <si>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</si>
  <si>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</si>
  <si>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</si>
  <si>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</si>
  <si>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</si>
  <si>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</si>
  <si>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</si>
  <si>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</si>
  <si>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</si>
  <si>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</si>
  <si>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</si>
  <si>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</si>
  <si>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</si>
  <si>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</si>
  <si>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</si>
  <si>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</si>
  <si>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</si>
  <si>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</si>
  <si>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</si>
  <si>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</si>
  <si>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</si>
  <si>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</si>
  <si>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</si>
  <si>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</si>
  <si>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</si>
  <si>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</si>
  <si>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</si>
  <si>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</si>
  <si>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</si>
  <si>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</si>
  <si>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</si>
  <si>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</si>
  <si>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</si>
  <si>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</si>
  <si>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</si>
  <si>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</si>
  <si>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</si>
  <si>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</si>
  <si>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</si>
  <si>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</si>
  <si>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</si>
  <si>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</si>
  <si>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</si>
  <si>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</si>
  <si>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</si>
  <si>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</si>
  <si>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</si>
  <si>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</si>
  <si>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</si>
  <si>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</si>
  <si>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</si>
  <si>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</si>
  <si>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</si>
  <si>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</si>
  <si>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</si>
  <si>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</si>
  <si>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</si>
  <si>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</si>
  <si>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</si>
  <si>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</si>
  <si>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</si>
  <si>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</si>
  <si>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</si>
  <si>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</si>
  <si>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</si>
  <si>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</si>
  <si>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</si>
  <si>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</si>
  <si>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</si>
  <si>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</si>
  <si>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</si>
  <si>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</si>
  <si>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</si>
  <si>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</si>
  <si>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</si>
  <si>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</si>
  <si>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</si>
  <si>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</si>
  <si>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</si>
  <si>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</si>
  <si>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</si>
  <si>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</si>
  <si>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</si>
  <si>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</si>
  <si>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</si>
  <si>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</si>
  <si>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</si>
  <si>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</si>
  <si>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</si>
  <si>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</si>
  <si>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</si>
  <si>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</si>
  <si>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</si>
  <si>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</si>
  <si>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</si>
  <si>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</si>
  <si>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</si>
  <si>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</si>
  <si>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</si>
  <si>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</si>
  <si>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</si>
  <si>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</si>
  <si>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</si>
  <si>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</si>
  <si>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</si>
  <si>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</si>
  <si>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</si>
  <si>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</si>
  <si>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</si>
  <si>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</si>
  <si>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</si>
  <si>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</si>
  <si>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</si>
  <si>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</si>
  <si>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</si>
  <si>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</si>
  <si>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</si>
  <si>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</si>
  <si>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</si>
  <si>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</si>
  <si>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</si>
  <si>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</si>
  <si>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</si>
  <si>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</si>
  <si>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</si>
  <si>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</si>
  <si>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</si>
  <si>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</si>
  <si>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</si>
  <si>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</si>
  <si>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</si>
  <si>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</si>
  <si>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</si>
  <si>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</si>
  <si>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</si>
  <si>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</si>
  <si>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</si>
  <si>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</si>
  <si>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</si>
  <si>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</si>
  <si>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</si>
  <si>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</si>
  <si>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</si>
  <si>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</si>
  <si>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</si>
  <si>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</si>
  <si>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</si>
  <si>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</si>
  <si>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</si>
  <si>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</si>
  <si>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</si>
  <si>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</si>
  <si>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</si>
  <si>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</si>
  <si>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</si>
  <si>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</si>
  <si>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</si>
  <si>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</si>
  <si>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</si>
  <si>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</si>
  <si>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</si>
  <si>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</si>
  <si>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</si>
  <si>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</si>
  <si>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</si>
  <si>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</si>
  <si>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</si>
  <si>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</si>
  <si>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</si>
  <si>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</si>
  <si>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</si>
  <si>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</si>
  <si>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</si>
  <si>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</si>
  <si>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</si>
  <si>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</si>
  <si>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</si>
  <si>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</si>
  <si>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</si>
  <si>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</si>
  <si>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</si>
  <si>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</si>
  <si>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</si>
  <si>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</si>
  <si>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</si>
  <si>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</si>
  <si>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</si>
  <si>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</si>
  <si>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</si>
  <si>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</si>
  <si>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</si>
  <si>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</si>
  <si>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</si>
  <si>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</si>
  <si>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</si>
  <si>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</si>
  <si>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</si>
  <si>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</si>
  <si>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</si>
  <si>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</si>
  <si>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</si>
  <si>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</si>
  <si>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</si>
  <si>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</si>
  <si>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</si>
  <si>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</si>
  <si>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</si>
  <si>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</si>
  <si>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</si>
  <si>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</si>
  <si>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</si>
  <si>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</si>
  <si>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</si>
  <si>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</si>
  <si>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</si>
  <si>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</si>
  <si>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</si>
  <si>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</si>
  <si>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</si>
  <si>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</si>
  <si>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</si>
  <si>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</si>
  <si>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</si>
  <si>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</si>
  <si>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</si>
  <si>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</si>
  <si>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</si>
  <si>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</si>
  <si>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</si>
  <si>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</si>
  <si>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</si>
  <si>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</si>
  <si>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</si>
  <si>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</si>
  <si>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</si>
  <si>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</si>
  <si>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</si>
  <si>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</si>
  <si>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</si>
  <si>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</si>
  <si>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</si>
  <si>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</si>
  <si>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</si>
  <si>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</si>
  <si>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</si>
  <si>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</si>
  <si>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</si>
  <si>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</si>
  <si>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</si>
  <si>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</si>
  <si>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</si>
  <si>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</si>
  <si>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</si>
  <si>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</si>
  <si>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</si>
  <si>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</si>
  <si>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</si>
  <si>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</si>
  <si>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</si>
  <si>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</si>
  <si>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</si>
  <si>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</si>
  <si>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</si>
  <si>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</si>
  <si>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</si>
  <si>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</si>
  <si>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</si>
  <si>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</si>
  <si>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</si>
  <si>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</si>
  <si>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</si>
  <si>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</si>
  <si>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</si>
  <si>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</si>
  <si>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</si>
  <si>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</si>
  <si>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</si>
  <si>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</si>
  <si>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</si>
  <si>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</si>
  <si>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</si>
  <si>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</si>
  <si>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</si>
  <si>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</si>
  <si>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</si>
  <si>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</si>
  <si>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</si>
  <si>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</si>
  <si>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</si>
  <si>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</si>
  <si>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</si>
  <si>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</si>
  <si>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</si>
  <si>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</si>
  <si>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</si>
  <si>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</si>
  <si>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</si>
  <si>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</si>
  <si>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</si>
  <si>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</si>
  <si>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</si>
  <si>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</si>
  <si>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</si>
  <si>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</si>
  <si>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</si>
  <si>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</si>
  <si>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</si>
  <si>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</si>
  <si>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</si>
  <si>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</si>
  <si>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</si>
  <si>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</si>
  <si>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</si>
  <si>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</si>
  <si>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</si>
  <si>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</si>
  <si>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</si>
  <si>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</si>
  <si>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</si>
  <si>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</si>
  <si>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</si>
  <si>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</si>
  <si>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</si>
  <si>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</si>
  <si>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</si>
  <si>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</si>
  <si>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</si>
  <si>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</si>
  <si>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</si>
  <si>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</si>
  <si>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</si>
  <si>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</si>
  <si>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</si>
  <si>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</si>
  <si>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</si>
  <si>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</si>
  <si>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</si>
  <si>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</si>
  <si>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</si>
  <si>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</si>
  <si>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</si>
  <si>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</si>
  <si>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</si>
  <si>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</si>
  <si>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</si>
  <si>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</si>
  <si>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</si>
  <si>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</si>
  <si>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</si>
  <si>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</si>
  <si>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</si>
  <si>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</si>
  <si>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</si>
  <si>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</si>
  <si>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</si>
  <si>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</si>
  <si>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</si>
  <si>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</si>
  <si>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</si>
  <si>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</si>
  <si>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</si>
  <si>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</si>
  <si>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</si>
  <si>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</si>
  <si>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</si>
  <si>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</si>
  <si>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</si>
  <si>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</si>
  <si>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</si>
  <si>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</si>
  <si>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</si>
  <si>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</si>
  <si>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</si>
  <si>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</si>
  <si>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</si>
  <si>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</si>
  <si>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</si>
  <si>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</si>
  <si>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</si>
  <si>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</si>
  <si>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</si>
  <si>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</si>
  <si>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</si>
  <si>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</si>
  <si>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</si>
  <si>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</si>
  <si>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</si>
  <si>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</si>
  <si>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</si>
  <si>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</si>
  <si>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</si>
  <si>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</si>
  <si>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</si>
  <si>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</si>
  <si>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</si>
  <si>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</si>
  <si>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</si>
  <si>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</si>
  <si>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</si>
  <si>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</si>
  <si>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</si>
  <si>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</si>
  <si>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</si>
  <si>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</si>
  <si>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</si>
  <si>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</si>
  <si>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</si>
  <si>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</si>
  <si>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</si>
  <si>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</si>
  <si>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</si>
  <si>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</si>
  <si>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</si>
  <si>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</si>
  <si>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</si>
  <si>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</si>
  <si>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</si>
  <si>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</si>
  <si>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</si>
  <si>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</si>
  <si>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</si>
  <si>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</si>
  <si>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</si>
  <si>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</si>
  <si>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</si>
  <si>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</si>
  <si>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</si>
  <si>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</si>
  <si>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</si>
  <si>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</si>
  <si>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</si>
  <si>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</si>
  <si>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</si>
  <si>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</si>
  <si>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</si>
  <si>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</si>
  <si>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</si>
  <si>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</si>
  <si>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</si>
  <si>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</si>
  <si>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</si>
  <si>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</si>
  <si>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</si>
  <si>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</si>
  <si>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</si>
  <si>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</si>
  <si>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</si>
  <si>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</si>
  <si>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</si>
  <si>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</si>
  <si>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</si>
  <si>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</si>
  <si>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</si>
  <si>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</si>
  <si>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</si>
  <si>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</si>
  <si>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</si>
  <si>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</si>
  <si>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</si>
  <si>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</si>
  <si>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</si>
  <si>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</si>
  <si>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</si>
  <si>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</si>
  <si>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</si>
  <si>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</si>
  <si>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</si>
  <si>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</si>
  <si>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</si>
  <si>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</si>
  <si>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</si>
  <si>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</si>
  <si>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</si>
  <si>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</si>
  <si>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</si>
  <si>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</si>
  <si>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</si>
  <si>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</si>
  <si>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</si>
  <si>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</si>
  <si>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</si>
  <si>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</si>
  <si>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</si>
  <si>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</si>
  <si>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</si>
  <si>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</si>
  <si>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</si>
  <si>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</si>
  <si>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</si>
  <si>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</si>
  <si>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</si>
  <si>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</si>
  <si>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</si>
  <si>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</si>
  <si>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</si>
  <si>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</si>
  <si>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</si>
  <si>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</si>
  <si>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</si>
  <si>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</si>
  <si>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</si>
  <si>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</si>
  <si>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</si>
  <si>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</si>
  <si>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</si>
  <si>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</si>
  <si>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</si>
  <si>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</si>
  <si>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</si>
  <si>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</si>
  <si>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</si>
  <si>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</si>
  <si>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</si>
  <si>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</si>
  <si>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</si>
  <si>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</si>
  <si>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</si>
  <si>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</si>
  <si>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</si>
  <si>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</si>
  <si>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</si>
  <si>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</si>
  <si>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</si>
  <si>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</si>
  <si>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</si>
  <si>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</si>
  <si>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</si>
  <si>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</si>
  <si>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</si>
  <si>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</si>
  <si>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</si>
  <si>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</si>
  <si>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</si>
  <si>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</si>
  <si>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</si>
  <si>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</si>
  <si>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</si>
  <si>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</si>
  <si>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</si>
  <si>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</si>
  <si>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</si>
  <si>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</si>
  <si>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</si>
  <si>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</si>
  <si>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</si>
  <si>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</si>
  <si>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</si>
  <si>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</si>
  <si>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</si>
  <si>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</si>
  <si>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</si>
  <si>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</si>
  <si>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</si>
  <si>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</si>
  <si>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</si>
  <si>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</si>
  <si>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</si>
  <si>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</si>
  <si>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</si>
  <si>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</si>
  <si>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</si>
  <si>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</si>
  <si>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</si>
  <si>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</si>
  <si>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</si>
  <si>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</si>
  <si>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</si>
  <si>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</si>
  <si>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</si>
  <si>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</si>
  <si>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</si>
  <si>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</si>
  <si>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</si>
  <si>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</si>
  <si>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</si>
  <si>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</si>
  <si>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</si>
  <si>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</si>
  <si>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</si>
  <si>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</si>
  <si>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</si>
  <si>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</si>
  <si>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</si>
  <si>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</si>
  <si>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</si>
  <si>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</si>
  <si>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</si>
  <si>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</si>
  <si>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</si>
  <si>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</si>
  <si>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</si>
  <si>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</si>
  <si>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</si>
  <si>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</si>
  <si>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</si>
  <si>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</si>
  <si>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</si>
  <si>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</si>
  <si>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</si>
  <si>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</si>
  <si>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</si>
  <si>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</si>
  <si>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</si>
  <si>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</si>
  <si>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</si>
  <si>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</si>
  <si>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</si>
  <si>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</si>
  <si>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</si>
  <si>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</si>
  <si>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</si>
  <si>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</si>
  <si>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</si>
  <si>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</si>
  <si>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</si>
  <si>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</si>
  <si>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</si>
  <si>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</si>
  <si>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</si>
  <si>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</si>
  <si>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</si>
  <si>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</si>
  <si>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</si>
  <si>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</si>
  <si>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</si>
  <si>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</si>
  <si>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</si>
  <si>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</si>
  <si>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</si>
  <si>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</si>
  <si>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</si>
  <si>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</si>
  <si>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</si>
  <si>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</si>
  <si>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</si>
  <si>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</si>
  <si>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</si>
  <si>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</si>
  <si>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</si>
  <si>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</si>
  <si>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</si>
  <si>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</si>
  <si>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</si>
  <si>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</si>
  <si>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</si>
  <si>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</si>
  <si>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</si>
  <si>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</si>
  <si>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</si>
  <si>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</si>
  <si>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</si>
  <si>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</si>
  <si>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</si>
  <si>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</si>
  <si>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</si>
  <si>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</si>
  <si>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</si>
  <si>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</si>
  <si>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</si>
  <si>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</si>
  <si>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</si>
  <si>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</si>
  <si>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</si>
  <si>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</si>
  <si>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</si>
  <si>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</si>
  <si>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</si>
  <si>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</si>
  <si>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</si>
  <si>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</si>
  <si>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</si>
  <si>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</si>
  <si>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</si>
  <si>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</si>
  <si>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</si>
  <si>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</si>
  <si>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</si>
  <si>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</si>
  <si>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</si>
  <si>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</si>
  <si>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</si>
  <si>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</si>
  <si>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</si>
  <si>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</si>
  <si>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</si>
  <si>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</si>
  <si>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</si>
  <si>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</si>
  <si>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</si>
  <si>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</si>
  <si>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</si>
  <si>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</si>
  <si>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</si>
  <si>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</si>
  <si>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</si>
  <si>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</si>
  <si>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</si>
  <si>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</si>
  <si>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</si>
  <si>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</si>
  <si>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</si>
  <si>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</si>
  <si>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</si>
  <si>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</si>
  <si>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</si>
  <si>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</si>
  <si>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</si>
  <si>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</si>
  <si>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</si>
  <si>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</si>
  <si>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</si>
  <si>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</si>
  <si>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</si>
  <si>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</si>
  <si>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</si>
  <si>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</si>
  <si>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</si>
  <si>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</si>
  <si>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</si>
  <si>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</si>
  <si>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</si>
  <si>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</si>
  <si>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</si>
  <si>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</si>
  <si>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</si>
  <si>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</si>
  <si>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</si>
  <si>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</si>
  <si>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</si>
  <si>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</si>
  <si>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</si>
  <si>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</si>
  <si>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</si>
  <si>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</si>
  <si>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</si>
  <si>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</si>
  <si>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</si>
  <si>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</si>
  <si>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</si>
  <si>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</si>
  <si>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</si>
  <si>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</si>
  <si>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</si>
  <si>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</si>
  <si>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</si>
  <si>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</si>
  <si>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</si>
  <si>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</si>
  <si>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</si>
  <si>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</si>
  <si>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</si>
  <si>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</si>
  <si>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</si>
  <si>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</si>
  <si>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</si>
  <si>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</si>
  <si>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</si>
  <si>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</si>
  <si>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</si>
  <si>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</si>
  <si>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</si>
  <si>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</si>
  <si>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</si>
  <si>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</si>
  <si>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</si>
  <si>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</si>
  <si>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</si>
  <si>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</si>
  <si>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</si>
  <si>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</si>
  <si>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</si>
  <si>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</si>
  <si>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</si>
  <si>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</si>
  <si>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</si>
  <si>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</si>
  <si>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</si>
  <si>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</si>
  <si>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</si>
  <si>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</si>
  <si>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</si>
  <si>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</si>
  <si>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</si>
  <si>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</si>
  <si>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</si>
  <si>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</si>
  <si>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</si>
  <si>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</si>
  <si>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</si>
  <si>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</si>
  <si>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</si>
  <si>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</si>
  <si>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</si>
  <si>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</si>
  <si>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</si>
  <si>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</si>
  <si>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</si>
  <si>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</si>
  <si>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</si>
  <si>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</si>
  <si>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</si>
  <si>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</si>
  <si>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</si>
  <si>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</si>
  <si>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</si>
  <si>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</si>
  <si>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</si>
  <si>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</si>
  <si>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</si>
  <si>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</si>
  <si>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</si>
  <si>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</si>
  <si>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</si>
  <si>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</si>
  <si>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</si>
  <si>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</si>
  <si>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</si>
  <si>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</si>
  <si>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</si>
  <si>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</si>
  <si>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</si>
  <si>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</si>
  <si>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</si>
  <si>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</si>
  <si>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</si>
  <si>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</si>
  <si>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</si>
  <si>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</si>
  <si>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</si>
  <si>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</si>
  <si>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</si>
  <si>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</si>
  <si>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</si>
  <si>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</si>
  <si>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</si>
  <si>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</si>
  <si>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</si>
  <si>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</si>
  <si>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</si>
  <si>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</si>
  <si>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</si>
  <si>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</si>
  <si>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</si>
  <si>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</si>
  <si>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</si>
  <si>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</si>
  <si>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</si>
  <si>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</si>
  <si>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</si>
  <si>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</si>
  <si>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</si>
  <si>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</si>
  <si>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</si>
  <si>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</si>
  <si>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</si>
  <si>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</si>
  <si>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</si>
  <si>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</si>
  <si>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</si>
  <si>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</si>
  <si>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</si>
  <si>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</si>
  <si>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</si>
  <si>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</si>
  <si>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</si>
  <si>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</si>
  <si>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</si>
  <si>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</si>
  <si>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</si>
  <si>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</si>
  <si>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</si>
  <si>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</si>
  <si>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</si>
  <si>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</si>
  <si>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</si>
  <si>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</si>
  <si>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</si>
  <si>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</si>
  <si>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</si>
  <si>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</si>
  <si>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</si>
  <si>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</si>
  <si>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</si>
  <si>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</si>
  <si>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</si>
  <si>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</si>
  <si>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</si>
  <si>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</si>
  <si>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</si>
  <si>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</si>
  <si>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</si>
  <si>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</si>
  <si>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</si>
  <si>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</si>
  <si>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</si>
  <si>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</si>
  <si>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</si>
  <si>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</si>
  <si>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</si>
  <si>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</si>
  <si>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</si>
  <si>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</si>
  <si>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</si>
  <si>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</si>
  <si>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</si>
  <si>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</si>
  <si>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</si>
  <si>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</si>
  <si>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</si>
  <si>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</si>
  <si>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</si>
  <si>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</si>
  <si>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</si>
  <si>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</si>
  <si>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</si>
  <si>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</si>
  <si>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</si>
  <si>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</si>
  <si>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</si>
  <si>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</si>
  <si>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</si>
  <si>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</si>
  <si>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</si>
  <si>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</si>
  <si>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</si>
  <si>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</si>
  <si>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</si>
  <si>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</si>
  <si>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</si>
  <si>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</si>
  <si>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</si>
  <si>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</si>
  <si>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</si>
  <si>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</si>
  <si>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</si>
  <si>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</si>
  <si>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</si>
  <si>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</si>
  <si>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</si>
  <si>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</si>
  <si>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</si>
  <si>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</si>
  <si>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</si>
  <si>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</si>
  <si>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</si>
  <si>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</si>
  <si>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</si>
  <si>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</si>
  <si>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</si>
  <si>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</si>
  <si>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</si>
  <si>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</si>
  <si>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</si>
  <si>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</si>
  <si>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</si>
  <si>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</si>
  <si>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</si>
  <si>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</si>
  <si>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</si>
  <si>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</si>
  <si>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</si>
  <si>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</si>
  <si>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</si>
  <si>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</si>
  <si>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</si>
  <si>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</si>
  <si>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</si>
  <si>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</si>
  <si>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</si>
  <si>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</si>
  <si>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</si>
  <si>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</si>
  <si>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</si>
  <si>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</si>
  <si>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</si>
  <si>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</si>
  <si>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</si>
  <si>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</si>
  <si>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</si>
  <si>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</si>
  <si>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</si>
  <si>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</si>
  <si>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</si>
  <si>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</si>
  <si>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</si>
  <si>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</si>
  <si>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</si>
  <si>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</si>
  <si>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</si>
  <si>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</si>
  <si>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</si>
  <si>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</si>
  <si>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</si>
  <si>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</si>
  <si>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</si>
  <si>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</si>
  <si>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</si>
  <si>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</si>
  <si>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</si>
  <si>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</si>
  <si>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</si>
  <si>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</si>
  <si>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</si>
  <si>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</si>
  <si>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</si>
  <si>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</si>
  <si>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</si>
  <si>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</si>
  <si>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</si>
  <si>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</si>
  <si>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</si>
  <si>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</si>
  <si>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</si>
  <si>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</si>
  <si>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</si>
  <si>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</si>
  <si>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</si>
  <si>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</si>
  <si>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</si>
  <si>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</si>
  <si>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</si>
  <si>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</si>
  <si>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</si>
  <si>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</si>
  <si>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</si>
  <si>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</si>
  <si>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</si>
  <si>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</si>
  <si>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</si>
  <si>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</si>
  <si>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</si>
  <si>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</si>
  <si>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</si>
  <si>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</si>
  <si>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</si>
  <si>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</si>
  <si>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</si>
  <si>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</si>
  <si>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</si>
  <si>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</si>
  <si>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</si>
  <si>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</si>
  <si>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</si>
  <si>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</si>
  <si>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</si>
  <si>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</si>
  <si>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</si>
  <si>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</si>
  <si>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</si>
  <si>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</si>
  <si>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</si>
  <si>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</si>
  <si>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</si>
  <si>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</si>
  <si>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</si>
  <si>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</si>
  <si>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</si>
  <si>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</si>
  <si>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</si>
  <si>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</si>
  <si>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</si>
  <si>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</si>
  <si>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</si>
  <si>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</si>
  <si>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</si>
  <si>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</si>
  <si>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</si>
  <si>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</si>
  <si>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</si>
  <si>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</si>
  <si>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</si>
  <si>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</si>
  <si>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</si>
  <si>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</si>
  <si>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</si>
  <si>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</si>
  <si>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</si>
  <si>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</si>
  <si>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</si>
  <si>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</si>
  <si>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</si>
  <si>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</si>
  <si>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</si>
  <si>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</si>
  <si>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</si>
  <si>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</si>
  <si>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</si>
  <si>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</si>
  <si>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</si>
  <si>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</si>
  <si>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</si>
  <si>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</si>
  <si>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</si>
  <si>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</si>
  <si>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</si>
  <si>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</si>
  <si>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</si>
  <si>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</si>
  <si>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</si>
  <si>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</si>
  <si>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</si>
  <si>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</si>
  <si>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</si>
  <si>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</si>
  <si>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</si>
  <si>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</si>
  <si>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</si>
  <si>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</si>
  <si>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</si>
  <si>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</si>
  <si>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</si>
  <si>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</si>
  <si>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</si>
  <si>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</si>
  <si>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</si>
  <si>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</si>
  <si>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</si>
  <si>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</si>
  <si>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</si>
  <si>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</si>
  <si>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</si>
  <si>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</si>
  <si>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</si>
  <si>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</si>
  <si>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</si>
  <si>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</si>
  <si>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</si>
  <si>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</si>
  <si>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</si>
  <si>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</si>
  <si>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</si>
  <si>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</si>
  <si>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</si>
  <si>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</si>
  <si>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</si>
  <si>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</si>
  <si>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</si>
  <si>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</si>
  <si>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</si>
  <si>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</si>
  <si>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</si>
  <si>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</si>
  <si>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</si>
  <si>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</si>
  <si>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</si>
  <si>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</si>
  <si>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</si>
  <si>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</si>
  <si>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</si>
  <si>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</si>
  <si>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</si>
  <si>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</si>
  <si>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</si>
  <si>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</si>
  <si>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</si>
  <si>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</si>
  <si>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</si>
  <si>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</si>
  <si>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</si>
  <si>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</si>
  <si>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</si>
  <si>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</si>
  <si>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</si>
  <si>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</si>
  <si>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</si>
  <si>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</si>
  <si>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</si>
  <si>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</si>
  <si>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</si>
  <si>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</si>
  <si>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</si>
  <si>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</si>
  <si>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</si>
  <si>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</si>
  <si>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</si>
  <si>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</si>
  <si>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</si>
  <si>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</si>
  <si>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</si>
  <si>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</si>
  <si>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</si>
  <si>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</si>
  <si>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</si>
  <si>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</si>
  <si>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</si>
  <si>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</si>
  <si>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</si>
  <si>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</si>
  <si>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</si>
  <si>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</si>
  <si>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</si>
  <si>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</si>
  <si>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</si>
  <si>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</si>
  <si>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</si>
  <si>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</si>
  <si>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</si>
  <si>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</si>
  <si>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</si>
  <si>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</si>
  <si>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</si>
  <si>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</si>
  <si>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</si>
  <si>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</si>
  <si>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</si>
  <si>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</si>
  <si>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</si>
  <si>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</si>
  <si>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</si>
  <si>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</si>
  <si>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</si>
  <si>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</si>
  <si>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</si>
  <si>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</si>
  <si>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</si>
  <si>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</si>
  <si>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</si>
  <si>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</si>
  <si>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</si>
  <si>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</si>
  <si>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</si>
  <si>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</si>
  <si>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</si>
  <si>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</si>
  <si>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</si>
  <si>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</si>
  <si>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</si>
  <si>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</si>
  <si>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</si>
  <si>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</si>
  <si>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</si>
  <si>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</si>
  <si>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</si>
  <si>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</si>
  <si>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</si>
  <si>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</si>
  <si>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</si>
  <si>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</si>
  <si>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</si>
  <si>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</si>
  <si>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</si>
  <si>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</si>
  <si>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</si>
  <si>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</si>
  <si>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</si>
  <si>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</si>
  <si>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</si>
  <si>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</si>
  <si>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</si>
  <si>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</si>
  <si>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</si>
  <si>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</si>
  <si>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</si>
  <si>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</si>
  <si>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</si>
  <si>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</si>
  <si>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</si>
  <si>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</si>
  <si>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</si>
  <si>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</si>
  <si>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</si>
  <si>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</si>
  <si>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</si>
  <si>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</si>
  <si>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</si>
  <si>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</si>
  <si>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</si>
  <si>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</si>
  <si>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</si>
  <si>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</si>
  <si>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</si>
  <si>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</si>
  <si>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</si>
  <si>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</si>
  <si>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</si>
  <si>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</si>
  <si>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</si>
  <si>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</si>
  <si>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</si>
  <si>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</si>
  <si>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</si>
  <si>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</si>
  <si>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</si>
  <si>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</si>
  <si>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</si>
  <si>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</si>
  <si>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</si>
  <si>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</si>
  <si>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</si>
  <si>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</si>
  <si>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</si>
  <si>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</si>
  <si>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</si>
  <si>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</si>
  <si>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</si>
  <si>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</si>
  <si>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</si>
  <si>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</si>
  <si>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</si>
  <si>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</si>
  <si>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</si>
  <si>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</si>
  <si>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</si>
  <si>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</si>
  <si>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</si>
  <si>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</si>
  <si>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</si>
  <si>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</si>
  <si>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</si>
  <si>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</si>
  <si>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</si>
  <si>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</si>
  <si>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</si>
  <si>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</si>
  <si>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</si>
  <si>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</si>
  <si>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</si>
  <si>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</si>
  <si>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</si>
  <si>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</si>
  <si>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</si>
  <si>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</si>
  <si>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</si>
  <si>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</si>
  <si>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</si>
  <si>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</si>
  <si>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</si>
  <si>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</si>
  <si>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</si>
  <si>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</si>
  <si>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</si>
  <si>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</si>
  <si>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</si>
  <si>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</si>
  <si>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</si>
  <si>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</si>
  <si>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</si>
  <si>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</si>
  <si>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</si>
  <si>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</si>
  <si>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</si>
  <si>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</si>
  <si>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</si>
  <si>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</si>
  <si>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</si>
  <si>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</si>
  <si>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</si>
  <si>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</si>
  <si>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</si>
  <si>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</si>
  <si>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</si>
  <si>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</si>
  <si>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</si>
  <si>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</si>
  <si>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</si>
  <si>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</si>
  <si>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</si>
  <si>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</si>
  <si>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</si>
  <si>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</si>
  <si>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</si>
  <si>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</si>
  <si>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</si>
  <si>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</si>
  <si>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</si>
  <si>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</si>
  <si>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</si>
  <si>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</si>
  <si>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</si>
  <si>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</si>
  <si>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</si>
  <si>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</si>
  <si>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</si>
  <si>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</si>
  <si>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</si>
  <si>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</si>
  <si>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</si>
  <si>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</si>
  <si>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</si>
  <si>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</si>
  <si>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</si>
  <si>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</si>
  <si>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</si>
  <si>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</si>
  <si>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</si>
  <si>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</si>
  <si>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</si>
  <si>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</si>
  <si>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</si>
  <si>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</si>
  <si>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</si>
  <si>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</si>
  <si>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</si>
  <si>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</si>
  <si>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</si>
  <si>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</si>
  <si>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</si>
  <si>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</si>
  <si>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</si>
  <si>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</si>
  <si>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</si>
  <si>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</si>
  <si>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</si>
  <si>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</si>
  <si>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</si>
  <si>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</si>
  <si>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</si>
  <si>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</si>
  <si>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</si>
  <si>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</si>
  <si>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</si>
  <si>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</si>
  <si>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</si>
  <si>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</si>
  <si>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</si>
  <si>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</si>
  <si>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</si>
  <si>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</si>
  <si>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</si>
  <si>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</si>
  <si>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</si>
  <si>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</si>
  <si>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</si>
  <si>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</si>
  <si>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</si>
  <si>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</si>
  <si>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</si>
  <si>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</si>
  <si>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</si>
  <si>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</si>
  <si>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</si>
  <si>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</si>
  <si>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</si>
  <si>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</si>
  <si>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</si>
  <si>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</si>
  <si>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</si>
  <si>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</si>
  <si>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</si>
  <si>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</si>
  <si>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</si>
  <si>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</si>
  <si>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</si>
  <si>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</si>
  <si>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</si>
  <si>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</si>
  <si>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</si>
  <si>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</si>
  <si>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</si>
  <si>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</si>
  <si>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</si>
  <si>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</si>
  <si>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</si>
  <si>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</si>
  <si>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</si>
  <si>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</si>
  <si>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</si>
  <si>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</si>
  <si>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</si>
  <si>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</si>
  <si>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</si>
  <si>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</si>
  <si>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</si>
  <si>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</si>
  <si>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</si>
  <si>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</si>
  <si>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</si>
  <si>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</si>
  <si>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</si>
  <si>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</si>
  <si>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</si>
  <si>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</si>
  <si>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</si>
  <si>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</si>
  <si>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</si>
  <si>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</si>
  <si>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</si>
  <si>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</si>
  <si>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</si>
  <si>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</si>
  <si>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</si>
  <si>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</si>
  <si>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</si>
  <si>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</si>
  <si>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</si>
  <si>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</si>
  <si>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</si>
  <si>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</si>
  <si>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</si>
  <si>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</si>
  <si>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</si>
  <si>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</si>
  <si>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</si>
  <si>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</si>
  <si>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</si>
  <si>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</si>
  <si>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</si>
  <si>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</si>
  <si>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</si>
  <si>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</si>
  <si>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</si>
  <si>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</si>
  <si>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</si>
  <si>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</si>
  <si>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</si>
  <si>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</si>
  <si>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</si>
  <si>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</si>
  <si>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</si>
  <si>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</si>
  <si>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</si>
  <si>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</si>
  <si>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</si>
  <si>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</si>
  <si>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</si>
  <si>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</si>
  <si>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</si>
  <si>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</si>
  <si>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</si>
  <si>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</si>
  <si>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</si>
  <si>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</si>
  <si>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</si>
  <si>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</si>
  <si>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</si>
  <si>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</si>
  <si>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</si>
  <si>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</si>
  <si>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</si>
  <si>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</si>
  <si>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</si>
  <si>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</si>
  <si>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</si>
  <si>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</si>
  <si>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</si>
  <si>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</si>
  <si>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</si>
  <si>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</si>
  <si>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</si>
  <si>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</si>
  <si>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</si>
  <si>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</si>
  <si>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</si>
  <si>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</si>
  <si>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</si>
  <si>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</si>
  <si>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</si>
  <si>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</si>
  <si>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</si>
  <si>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</si>
  <si>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</si>
  <si>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</si>
  <si>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</si>
  <si>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</si>
  <si>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</si>
  <si>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</si>
  <si>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</si>
  <si>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</si>
  <si>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</si>
  <si>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</si>
  <si>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</si>
  <si>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</si>
  <si>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</si>
  <si>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</si>
  <si>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</si>
  <si>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</si>
  <si>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</si>
  <si>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</si>
  <si>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</si>
  <si>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</si>
  <si>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</si>
  <si>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</si>
  <si>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</si>
  <si>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</si>
  <si>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</si>
  <si>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</si>
  <si>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</si>
  <si>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</si>
  <si>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</si>
  <si>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</si>
  <si>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</si>
  <si>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</si>
  <si>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</si>
  <si>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</si>
  <si>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</si>
  <si>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</si>
  <si>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</si>
  <si>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</si>
  <si>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</si>
  <si>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</si>
  <si>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</si>
  <si>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</si>
  <si>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</si>
  <si>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</si>
  <si>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</si>
  <si>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</si>
  <si>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</si>
  <si>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</si>
  <si>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</si>
  <si>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</si>
  <si>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</si>
  <si>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</si>
  <si>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</si>
  <si>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</si>
  <si>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</si>
  <si>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</si>
  <si>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</si>
  <si>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</si>
  <si>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</si>
  <si>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</si>
  <si>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</si>
  <si>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</si>
  <si>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</si>
  <si>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</si>
  <si>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</si>
  <si>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</si>
  <si>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</si>
  <si>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</si>
  <si>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</si>
  <si>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</si>
  <si>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</si>
  <si>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</si>
  <si>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</si>
  <si>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</si>
  <si>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</si>
  <si>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</si>
  <si>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</si>
  <si>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</si>
  <si>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</si>
  <si>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</si>
  <si>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</si>
  <si>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</si>
  <si>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</si>
  <si>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</si>
  <si>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</si>
  <si>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</si>
  <si>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</si>
  <si>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</si>
  <si>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</si>
  <si>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</si>
  <si>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</si>
  <si>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</si>
  <si>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</si>
  <si>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</si>
  <si>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</si>
  <si>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</si>
  <si>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</si>
  <si>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</si>
  <si>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</si>
  <si>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</si>
  <si>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</si>
  <si>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</si>
  <si>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</si>
  <si>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</si>
  <si>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</si>
  <si>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</si>
  <si>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</si>
  <si>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</si>
  <si>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</si>
  <si>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</si>
  <si>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</si>
  <si>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</si>
  <si>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</si>
  <si>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</si>
  <si>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</si>
  <si>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</si>
  <si>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</si>
  <si>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</si>
  <si>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</si>
  <si>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</si>
  <si>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</si>
  <si>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</si>
  <si>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</si>
  <si>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</si>
  <si>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</si>
  <si>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</si>
  <si>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</si>
  <si>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</si>
  <si>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</si>
  <si>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</si>
  <si>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</si>
  <si>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</si>
  <si>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</si>
  <si>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</si>
  <si>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</si>
  <si>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</si>
  <si>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</si>
  <si>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</si>
  <si>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</si>
  <si>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</si>
  <si>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</si>
  <si>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</si>
  <si>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</si>
  <si>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</si>
  <si>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</si>
  <si>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</si>
  <si>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</si>
  <si>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</si>
  <si>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</si>
  <si>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</si>
  <si>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</si>
  <si>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</si>
  <si>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</si>
  <si>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</si>
  <si>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</si>
  <si>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</si>
  <si>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</si>
  <si>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</si>
  <si>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</si>
  <si>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</si>
  <si>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</si>
  <si>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</si>
  <si>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</si>
  <si>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</si>
  <si>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</si>
  <si>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</si>
  <si>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</si>
  <si>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</si>
  <si>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</si>
  <si>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</si>
  <si>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</si>
  <si>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</si>
  <si>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</si>
  <si>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</si>
  <si>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</si>
  <si>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</si>
  <si>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</si>
  <si>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</si>
  <si>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</si>
  <si>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</si>
  <si>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</si>
  <si>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</si>
  <si>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</si>
  <si>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</si>
  <si>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</si>
  <si>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</si>
  <si>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</si>
  <si>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</si>
  <si>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</si>
  <si>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</si>
  <si>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</si>
  <si>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</si>
  <si>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</si>
  <si>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</si>
  <si>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</si>
  <si>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</si>
  <si>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</si>
  <si>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</si>
  <si>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</si>
  <si>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</si>
  <si>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</si>
  <si>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</si>
  <si>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</si>
  <si>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</si>
  <si>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</si>
  <si>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</si>
  <si>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</si>
  <si>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</si>
  <si>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</si>
  <si>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</si>
  <si>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</si>
  <si>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</si>
  <si>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</si>
  <si>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</si>
  <si>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</si>
  <si>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</si>
  <si>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</si>
  <si>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</si>
  <si>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</si>
  <si>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</si>
  <si>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</si>
  <si>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</si>
  <si>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</si>
  <si>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</si>
  <si>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</si>
  <si>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</si>
  <si>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</si>
  <si>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</si>
  <si>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</si>
  <si>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</si>
  <si>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</si>
  <si>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</si>
  <si>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</si>
  <si>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</si>
  <si>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</si>
  <si>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</si>
  <si>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</si>
  <si>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</si>
  <si>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</si>
  <si>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</si>
  <si>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</si>
  <si>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</si>
  <si>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</si>
  <si>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</si>
  <si>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</si>
  <si>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</si>
  <si>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</si>
  <si>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</si>
  <si>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</si>
  <si>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</si>
  <si>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</si>
  <si>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</si>
  <si>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</si>
  <si>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</si>
  <si>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</si>
  <si>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</si>
  <si>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</si>
  <si>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</si>
  <si>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</si>
  <si>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</si>
  <si>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</si>
  <si>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</si>
  <si>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</si>
  <si>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</si>
  <si>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</si>
  <si>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</si>
  <si>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</si>
  <si>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</si>
  <si>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</si>
  <si>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</si>
  <si>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</si>
  <si>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</si>
  <si>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</si>
  <si>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</si>
  <si>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</si>
  <si>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</si>
  <si>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</si>
  <si>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</si>
  <si>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</si>
  <si>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</si>
  <si>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</si>
  <si>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</si>
  <si>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</si>
  <si>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</si>
  <si>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</si>
  <si>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</si>
  <si>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</si>
  <si>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</si>
  <si>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</si>
  <si>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</si>
  <si>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</si>
  <si>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</si>
  <si>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</si>
  <si>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</si>
  <si>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</si>
  <si>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</si>
  <si>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</si>
  <si>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</si>
  <si>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</si>
  <si>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</si>
  <si>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</si>
  <si>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</si>
  <si>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</si>
  <si>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</si>
  <si>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</si>
  <si>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</si>
  <si>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</si>
  <si>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</si>
  <si>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</si>
  <si>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</si>
  <si>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</si>
  <si>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</si>
  <si>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</si>
  <si>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</si>
  <si>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</si>
  <si>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</si>
  <si>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</si>
  <si>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</si>
  <si>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</si>
  <si>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</si>
  <si>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</si>
  <si>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</si>
  <si>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</si>
  <si>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</si>
  <si>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</si>
  <si>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</si>
  <si>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</si>
  <si>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</si>
  <si>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</si>
  <si>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</si>
  <si>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</si>
  <si>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</si>
  <si>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</si>
  <si>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</si>
  <si>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</si>
  <si>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</si>
  <si>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</si>
  <si>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</si>
  <si>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</si>
  <si>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</si>
  <si>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</si>
  <si>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</si>
  <si>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</si>
  <si>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</si>
  <si>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</si>
  <si>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</si>
  <si>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</si>
  <si>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</si>
  <si>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</si>
  <si>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</si>
  <si>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</si>
  <si>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</si>
  <si>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</si>
  <si>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</si>
  <si>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</si>
  <si>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</si>
  <si>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</si>
  <si>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</si>
  <si>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</si>
  <si>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</si>
  <si>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</si>
  <si>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</si>
  <si>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</si>
  <si>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</si>
  <si>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</si>
  <si>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</si>
  <si>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</si>
  <si>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</si>
  <si>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</si>
  <si>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</si>
  <si>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</si>
  <si>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</si>
  <si>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</si>
  <si>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</si>
  <si>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</si>
  <si>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</si>
  <si>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</si>
  <si>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</si>
  <si>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</si>
  <si>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</si>
  <si>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</si>
  <si>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</si>
  <si>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</si>
  <si>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</si>
  <si>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</si>
  <si>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</si>
  <si>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</si>
  <si>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</si>
  <si>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</si>
  <si>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</si>
  <si>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</si>
  <si>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</si>
  <si>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</si>
  <si>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</si>
  <si>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</si>
  <si>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</si>
  <si>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</si>
  <si>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</si>
  <si>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</si>
  <si>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</si>
  <si>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</si>
  <si>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</si>
  <si>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</si>
  <si>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</si>
  <si>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</si>
  <si>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</si>
  <si>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</si>
  <si>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</si>
  <si>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</si>
  <si>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</si>
  <si>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</si>
  <si>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</si>
  <si>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</si>
  <si>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</si>
  <si>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</si>
  <si>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</si>
  <si>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</si>
  <si>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</si>
  <si>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</si>
  <si>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</si>
  <si>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</si>
  <si>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</si>
  <si>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</si>
  <si>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</si>
  <si>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</si>
  <si>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</si>
  <si>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</si>
  <si>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</si>
  <si>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</si>
  <si>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</si>
  <si>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</si>
  <si>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</si>
  <si>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</si>
  <si>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</si>
  <si>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</si>
  <si>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</si>
  <si>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</si>
  <si>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</si>
  <si>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</si>
  <si>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</si>
  <si>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</si>
  <si>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</si>
  <si>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</si>
  <si>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</si>
  <si>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</si>
  <si>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</si>
  <si>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</si>
  <si>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</si>
  <si>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</si>
  <si>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</si>
  <si>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</si>
  <si>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</si>
  <si>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</si>
  <si>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</si>
  <si>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</si>
  <si>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</si>
  <si>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</si>
  <si>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</si>
  <si>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</si>
  <si>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</si>
  <si>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</si>
  <si>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</si>
  <si>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</si>
  <si>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</si>
  <si>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</si>
  <si>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</si>
  <si>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</si>
  <si>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</si>
  <si>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</si>
  <si>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</si>
  <si>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</si>
  <si>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</si>
  <si>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</si>
  <si>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</si>
  <si>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</si>
  <si>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</si>
  <si>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</si>
  <si>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</si>
  <si>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</si>
  <si>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</si>
  <si>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</si>
  <si>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</si>
  <si>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</si>
  <si>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</si>
  <si>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</si>
  <si>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</si>
  <si>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</si>
  <si>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</si>
  <si>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</si>
  <si>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</si>
  <si>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</si>
  <si>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</si>
  <si>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</si>
  <si>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</si>
  <si>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</si>
  <si>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</si>
  <si>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</si>
  <si>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</si>
  <si>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</si>
  <si>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</si>
  <si>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</si>
  <si>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</si>
  <si>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</si>
  <si>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</si>
  <si>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</si>
  <si>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</si>
  <si>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</si>
  <si>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</si>
  <si>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</si>
  <si>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</si>
  <si>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</si>
  <si>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</si>
  <si>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</si>
  <si>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</si>
  <si>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</si>
  <si>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</si>
  <si>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</si>
  <si>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</si>
  <si>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</si>
  <si>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</si>
  <si>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</si>
  <si>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</si>
  <si>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</si>
  <si>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</si>
  <si>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</si>
  <si>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</si>
  <si>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</si>
  <si>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</si>
  <si>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</si>
  <si>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</si>
  <si>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</si>
  <si>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</si>
  <si>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</si>
  <si>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</si>
  <si>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</si>
  <si>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</si>
  <si>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</si>
  <si>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</si>
  <si>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</si>
  <si>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</si>
  <si>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</si>
  <si>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</si>
  <si>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</si>
  <si>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</si>
  <si>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</si>
  <si>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</si>
  <si>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</si>
  <si>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</si>
  <si>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</si>
  <si>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</si>
  <si>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</si>
  <si>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</si>
  <si>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</si>
  <si>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</si>
  <si>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</si>
  <si>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</si>
  <si>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</si>
  <si>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</si>
  <si>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</si>
  <si>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</si>
  <si>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</si>
  <si>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</si>
  <si>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</si>
  <si>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</si>
  <si>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</si>
  <si>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</si>
  <si>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</si>
  <si>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</si>
  <si>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</si>
  <si>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</si>
  <si>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</si>
  <si>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</si>
  <si>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</si>
  <si>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</si>
  <si>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</si>
  <si>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</si>
  <si>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</si>
  <si>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</si>
  <si>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</si>
  <si>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</si>
  <si>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</si>
  <si>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</si>
  <si>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</si>
  <si>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</si>
  <si>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</si>
  <si>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</si>
  <si>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</si>
  <si>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</si>
  <si>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</si>
  <si>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</si>
  <si>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</si>
  <si>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</si>
  <si>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</si>
  <si>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</si>
  <si>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</si>
  <si>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</si>
  <si>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</si>
  <si>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</si>
  <si>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</si>
  <si>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</si>
  <si>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</si>
  <si>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</si>
  <si>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</si>
  <si>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</si>
  <si>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</si>
  <si>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</si>
  <si>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</si>
  <si>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</si>
  <si>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</si>
  <si>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</si>
  <si>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</si>
  <si>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</si>
  <si>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</si>
  <si>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</si>
  <si>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</si>
  <si>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</si>
  <si>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</si>
  <si>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</si>
  <si>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</si>
  <si>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</si>
  <si>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</si>
  <si>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</si>
  <si>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</si>
  <si>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</si>
  <si>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</si>
  <si>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</si>
  <si>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</si>
  <si>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</si>
  <si>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</si>
  <si>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</si>
  <si>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</si>
  <si>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</si>
  <si>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</si>
  <si>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</si>
  <si>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</si>
  <si>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</si>
  <si>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</si>
  <si>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</si>
  <si>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</si>
  <si>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</si>
  <si>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</si>
  <si>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</si>
  <si>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</si>
  <si>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</si>
  <si>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</si>
  <si>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</si>
  <si>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</si>
  <si>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</si>
  <si>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</si>
  <si>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</si>
  <si>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</si>
  <si>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</si>
  <si>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</si>
  <si>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</si>
  <si>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</si>
  <si>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</si>
  <si>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</si>
  <si>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</si>
  <si>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</si>
  <si>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</si>
  <si>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</si>
  <si>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</si>
  <si>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</si>
  <si>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</si>
  <si>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</si>
  <si>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</si>
  <si>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</si>
  <si>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</si>
  <si>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</si>
  <si>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</si>
  <si>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</si>
  <si>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</si>
  <si>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</si>
  <si>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</si>
  <si>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</si>
  <si>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</si>
  <si>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</si>
  <si>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</si>
  <si>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</si>
  <si>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</si>
  <si>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</si>
  <si>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</si>
  <si>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</si>
  <si>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</si>
  <si>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</si>
  <si>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</si>
  <si>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</si>
  <si>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</si>
  <si>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</si>
  <si>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</si>
  <si>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</si>
  <si>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</si>
  <si>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</si>
  <si>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</si>
  <si>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</si>
  <si>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</si>
  <si>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</si>
  <si>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</si>
  <si>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</si>
  <si>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</si>
  <si>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</si>
  <si>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</si>
  <si>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</si>
  <si>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</si>
  <si>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</si>
  <si>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</si>
  <si>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</si>
  <si>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</si>
  <si>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</si>
  <si>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</si>
  <si>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</si>
  <si>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</si>
  <si>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</si>
  <si>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</si>
  <si>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</si>
  <si>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</si>
  <si>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</si>
  <si>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</si>
  <si>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</si>
  <si>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</si>
  <si>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</si>
  <si>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</si>
  <si>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</si>
  <si>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</si>
  <si>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</si>
  <si>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</si>
  <si>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</si>
  <si>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</si>
  <si>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</si>
  <si>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</si>
  <si>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</si>
  <si>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</si>
  <si>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</si>
  <si>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</si>
  <si>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</si>
  <si>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</si>
  <si>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</si>
  <si>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</si>
  <si>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</si>
  <si>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</si>
  <si>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</si>
  <si>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</si>
  <si>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</si>
  <si>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</si>
  <si>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</si>
  <si>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</si>
  <si>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</si>
  <si>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</si>
  <si>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</si>
  <si>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</si>
  <si>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</si>
  <si>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</si>
  <si>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</si>
  <si>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</si>
  <si>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</si>
  <si>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</si>
  <si>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</si>
  <si>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</si>
  <si>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</si>
  <si>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</si>
  <si>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</si>
  <si>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</si>
  <si>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</si>
  <si>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</si>
  <si>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</si>
  <si>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</si>
  <si>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</si>
  <si>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</si>
  <si>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</si>
  <si>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</si>
  <si>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</si>
  <si>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</si>
  <si>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</si>
  <si>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</si>
  <si>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</si>
  <si>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</si>
  <si>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</si>
  <si>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</si>
  <si>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</si>
  <si>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</si>
  <si>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</si>
  <si>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</si>
  <si>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</si>
  <si>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</si>
  <si>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</si>
  <si>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</si>
  <si>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</si>
  <si>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</si>
  <si>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</si>
  <si>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</si>
  <si>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</si>
  <si>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</si>
  <si>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</si>
  <si>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</si>
  <si>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</si>
  <si>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</si>
  <si>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</si>
  <si>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</si>
  <si>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</si>
  <si>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</si>
  <si>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</si>
  <si>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</si>
  <si>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</si>
  <si>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</si>
  <si>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</si>
  <si>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</si>
  <si>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</si>
  <si>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</si>
  <si>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</si>
  <si>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</si>
  <si>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</si>
  <si>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</si>
  <si>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</si>
  <si>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</si>
  <si>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</si>
  <si>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</si>
  <si>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</si>
  <si>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</si>
  <si>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</si>
  <si>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</si>
  <si>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</si>
  <si>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</si>
  <si>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</si>
  <si>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</si>
  <si>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</si>
  <si>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</si>
  <si>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</si>
  <si>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</si>
  <si>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</si>
  <si>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</si>
  <si>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</si>
  <si>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</si>
  <si>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</si>
  <si>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</si>
  <si>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</si>
  <si>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</si>
  <si>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</si>
  <si>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</si>
  <si>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</si>
  <si>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</si>
  <si>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</si>
  <si>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</si>
  <si>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</si>
  <si>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</si>
  <si>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</si>
  <si>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</si>
  <si>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</si>
  <si>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</si>
  <si>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</si>
  <si>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</si>
  <si>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</si>
  <si>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</si>
  <si>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</si>
  <si>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</si>
  <si>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</si>
  <si>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</si>
  <si>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</si>
  <si>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</si>
  <si>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</si>
  <si>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</si>
  <si>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</si>
  <si>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</si>
  <si>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</si>
  <si>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</si>
  <si>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</si>
  <si>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</si>
  <si>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</si>
  <si>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</si>
  <si>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</si>
  <si>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</si>
  <si>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</si>
  <si>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</si>
  <si>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</si>
  <si>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</si>
  <si>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</si>
  <si>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</si>
  <si>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</si>
  <si>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</si>
  <si>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</si>
  <si>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</si>
  <si>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</si>
  <si>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</si>
  <si>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</si>
  <si>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</si>
  <si>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</si>
  <si>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</si>
  <si>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</si>
  <si>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</si>
  <si>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</si>
  <si>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</si>
  <si>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</si>
  <si>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</si>
  <si>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</si>
  <si>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</si>
  <si>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</si>
  <si>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</si>
  <si>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</si>
  <si>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</si>
  <si>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</si>
  <si>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</si>
  <si>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</si>
  <si>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</si>
  <si>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</si>
  <si>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</si>
  <si>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</si>
  <si>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</si>
  <si>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</si>
  <si>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</si>
  <si>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</si>
  <si>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</si>
  <si>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</si>
  <si>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</si>
  <si>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</si>
  <si>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</si>
  <si>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</si>
  <si>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</si>
  <si>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</si>
  <si>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</si>
  <si>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</si>
  <si>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</si>
  <si>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</si>
  <si>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</si>
  <si>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</si>
  <si>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</si>
  <si>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</si>
  <si>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</si>
  <si>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</si>
  <si>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</si>
  <si>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</si>
  <si>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</si>
  <si>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</si>
  <si>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</si>
  <si>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</si>
  <si>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</si>
  <si>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</si>
  <si>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</si>
  <si>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</si>
  <si>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</si>
  <si>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</si>
  <si>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</si>
  <si>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</si>
  <si>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</si>
  <si>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</si>
  <si>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</si>
  <si>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</si>
  <si>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</si>
  <si>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</si>
  <si>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</si>
  <si>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</si>
  <si>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</si>
  <si>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</si>
  <si>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</si>
  <si>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</si>
  <si>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</si>
  <si>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</si>
  <si>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</si>
  <si>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</si>
  <si>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</si>
  <si>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</si>
  <si>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</si>
  <si>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</si>
  <si>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</si>
  <si>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</si>
  <si>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</si>
  <si>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</si>
  <si>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</si>
  <si>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</si>
  <si>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</si>
  <si>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</si>
  <si>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</si>
  <si>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</si>
  <si>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</si>
  <si>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</si>
  <si>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</si>
  <si>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</si>
  <si>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</si>
  <si>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</si>
  <si>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</si>
  <si>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</si>
  <si>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</si>
  <si>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</si>
  <si>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</si>
  <si>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</si>
  <si>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</si>
  <si>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</si>
  <si>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</si>
  <si>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</si>
  <si>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</si>
  <si>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</si>
  <si>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</si>
  <si>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</si>
  <si>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</si>
  <si>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</si>
  <si>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</si>
  <si>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</si>
  <si>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</si>
  <si>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</si>
  <si>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</si>
  <si>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</si>
  <si>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</si>
  <si>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</si>
  <si>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</si>
  <si>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</si>
  <si>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</si>
  <si>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</si>
  <si>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</si>
  <si>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</si>
  <si>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</si>
  <si>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</si>
  <si>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</si>
  <si>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</si>
  <si>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</si>
  <si>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</si>
  <si>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</si>
  <si>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</si>
  <si>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</si>
  <si>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</si>
  <si>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</si>
  <si>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</si>
  <si>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</si>
  <si>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</si>
  <si>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</si>
  <si>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</si>
  <si>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</si>
  <si>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</si>
  <si>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</si>
  <si>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</si>
  <si>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</si>
  <si>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</si>
  <si>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</si>
  <si>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</si>
  <si>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</si>
  <si>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</si>
  <si>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</si>
  <si>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</si>
  <si>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</si>
  <si>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</si>
  <si>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</si>
  <si>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</si>
  <si>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</si>
  <si>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</si>
  <si>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</si>
  <si>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</si>
  <si>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</si>
  <si>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</si>
  <si>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</si>
  <si>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</si>
  <si>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</si>
  <si>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</si>
  <si>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</si>
  <si>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</si>
  <si>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</si>
  <si>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</si>
  <si>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</si>
  <si>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</si>
  <si>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</si>
  <si>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</si>
  <si>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</si>
  <si>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</si>
  <si>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</si>
  <si>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</si>
  <si>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</si>
  <si>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</si>
  <si>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</si>
  <si>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</si>
  <si>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</si>
  <si>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</si>
  <si>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</si>
  <si>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</si>
  <si>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</si>
  <si>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</si>
  <si>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</si>
  <si>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</si>
  <si>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</si>
  <si>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</si>
  <si>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</si>
  <si>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</si>
  <si>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</si>
  <si>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</si>
  <si>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</si>
  <si>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</si>
  <si>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</si>
  <si>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</si>
  <si>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</si>
  <si>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</si>
  <si>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</si>
  <si>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</si>
  <si>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</si>
  <si>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</si>
  <si>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</si>
  <si>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</si>
  <si>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</si>
  <si>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</si>
  <si>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</si>
  <si>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</si>
  <si>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</si>
  <si>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</si>
  <si>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</si>
  <si>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</si>
  <si>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</si>
  <si>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</si>
  <si>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</si>
  <si>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</si>
  <si>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</si>
  <si>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</si>
  <si>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</si>
  <si>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</si>
  <si>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</si>
  <si>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</si>
  <si>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</si>
  <si>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</si>
  <si>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</si>
  <si>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</si>
  <si>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</si>
  <si>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</si>
  <si>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</si>
  <si>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</si>
  <si>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</si>
  <si>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</si>
  <si>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</si>
  <si>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</si>
  <si>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</si>
  <si>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</si>
  <si>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</si>
  <si>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</si>
  <si>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</si>
  <si>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</si>
  <si>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</si>
  <si>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</si>
  <si>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</si>
  <si>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</si>
  <si>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</si>
  <si>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</si>
  <si>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</si>
  <si>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</si>
  <si>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</si>
  <si>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</si>
  <si>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</si>
  <si>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</si>
  <si>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</si>
  <si>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</si>
  <si>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</si>
  <si>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</si>
  <si>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</si>
  <si>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</si>
  <si>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</si>
  <si>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</si>
  <si>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</si>
  <si>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</si>
  <si>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</si>
  <si>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</si>
  <si>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</si>
  <si>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</si>
  <si>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</si>
  <si>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</si>
  <si>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</si>
  <si>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</si>
  <si>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</si>
  <si>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</si>
  <si>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</si>
  <si>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</si>
  <si>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</si>
  <si>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</si>
  <si>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</si>
  <si>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</si>
  <si>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</si>
  <si>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</si>
  <si>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</si>
  <si>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</si>
  <si>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</si>
  <si>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</si>
  <si>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</si>
  <si>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</si>
  <si>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</si>
  <si>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</si>
  <si>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</si>
  <si>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</si>
  <si>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</si>
  <si>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</si>
  <si>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</si>
  <si>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</si>
  <si>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</si>
  <si>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</si>
  <si>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</si>
  <si>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</si>
  <si>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</si>
  <si>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</si>
  <si>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</si>
  <si>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</si>
  <si>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</si>
  <si>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</si>
  <si>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</si>
  <si>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</si>
  <si>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</si>
  <si>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</si>
  <si>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</si>
  <si>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</si>
  <si>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</si>
  <si>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</si>
  <si>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</si>
  <si>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</si>
  <si>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</si>
  <si>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</si>
  <si>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</si>
  <si>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</si>
  <si>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</si>
  <si>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</si>
  <si>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</si>
  <si>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</si>
  <si>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</si>
  <si>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</si>
  <si>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</si>
  <si>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</si>
  <si>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</si>
  <si>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</si>
  <si>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</si>
  <si>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</si>
  <si>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</si>
  <si>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</si>
  <si>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</si>
  <si>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</si>
  <si>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</si>
  <si>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</si>
  <si>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</si>
  <si>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</si>
  <si>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</si>
  <si>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</si>
  <si>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</si>
  <si>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</si>
  <si>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</si>
  <si>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</si>
  <si>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</si>
  <si>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</si>
  <si>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</si>
  <si>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</si>
  <si>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</si>
  <si>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</si>
  <si>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</si>
  <si>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</si>
  <si>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</si>
  <si>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</si>
  <si>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</si>
  <si>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</si>
  <si>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</si>
  <si>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</si>
  <si>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</si>
  <si>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</si>
  <si>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</si>
  <si>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</si>
  <si>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</si>
  <si>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</si>
  <si>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</si>
  <si>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</si>
  <si>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</si>
  <si>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</si>
  <si>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</si>
  <si>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</si>
  <si>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</si>
  <si>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</si>
  <si>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</si>
  <si>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</si>
  <si>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</si>
  <si>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</si>
  <si>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</si>
  <si>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</si>
  <si>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</si>
  <si>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</si>
  <si>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</si>
  <si>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</si>
  <si>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</si>
  <si>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</si>
  <si>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</si>
  <si>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</si>
  <si>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</si>
  <si>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</si>
  <si>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</si>
  <si>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</si>
  <si>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</si>
  <si>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</si>
  <si>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</si>
  <si>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</si>
  <si>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</si>
  <si>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</si>
  <si>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</si>
  <si>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</si>
  <si>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</si>
  <si>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</si>
  <si>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</si>
  <si>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</si>
  <si>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</si>
  <si>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</si>
  <si>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</si>
  <si>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</si>
  <si>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</si>
  <si>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</si>
  <si>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</si>
  <si>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</si>
  <si>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</si>
  <si>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</si>
  <si>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</si>
  <si>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</si>
  <si>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</si>
  <si>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</si>
  <si>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</si>
  <si>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</si>
  <si>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</si>
  <si>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</si>
  <si>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</si>
  <si>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</si>
  <si>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</si>
  <si>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</si>
  <si>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</si>
  <si>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</si>
  <si>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</si>
  <si>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</si>
  <si>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</si>
  <si>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</si>
  <si>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</si>
  <si>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</si>
  <si>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</si>
  <si>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</si>
  <si>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</si>
  <si>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</si>
  <si>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</si>
  <si>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</si>
  <si>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</si>
  <si>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</si>
  <si>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</si>
  <si>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</si>
  <si>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</si>
  <si>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</si>
  <si>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</si>
  <si>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</si>
  <si>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</si>
  <si>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</si>
  <si>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</si>
  <si>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</si>
  <si>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</si>
  <si>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</si>
  <si>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</si>
  <si>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</si>
  <si>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</si>
  <si>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</si>
  <si>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</si>
  <si>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</si>
  <si>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</si>
  <si>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</si>
  <si>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</si>
  <si>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</si>
  <si>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</si>
  <si>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</si>
  <si>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</si>
  <si>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</si>
  <si>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</si>
  <si>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</si>
  <si>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</si>
  <si>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</si>
  <si>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</si>
  <si>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</si>
  <si>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</si>
  <si>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</si>
  <si>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</si>
  <si>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</si>
  <si>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</si>
  <si>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</si>
  <si>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</si>
  <si>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</si>
  <si>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</si>
  <si>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</si>
  <si>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</si>
  <si>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</si>
  <si>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</si>
  <si>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</si>
  <si>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</si>
  <si>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</si>
  <si>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</si>
  <si>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</si>
  <si>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</si>
  <si>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</si>
  <si>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</si>
  <si>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</si>
  <si>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</si>
  <si>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</si>
  <si>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</si>
  <si>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</si>
  <si>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</si>
  <si>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</si>
  <si>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</si>
  <si>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</si>
  <si>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</si>
  <si>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</si>
  <si>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</si>
  <si>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</si>
  <si>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</si>
  <si>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</si>
  <si>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</si>
  <si>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</si>
  <si>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</si>
  <si>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</si>
  <si>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</si>
  <si>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</si>
  <si>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</si>
  <si>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</si>
  <si>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</si>
  <si>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</si>
  <si>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</si>
  <si>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</si>
  <si>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</si>
  <si>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</si>
  <si>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</si>
  <si>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</si>
  <si>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</si>
  <si>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</si>
  <si>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</si>
  <si>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</si>
  <si>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</si>
  <si>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</si>
  <si>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</si>
  <si>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</si>
  <si>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</si>
  <si>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</si>
  <si>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</si>
  <si>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</si>
  <si>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</si>
  <si>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</si>
  <si>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</si>
  <si>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</si>
  <si>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</si>
  <si>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</si>
  <si>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</si>
  <si>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</si>
  <si>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</si>
  <si>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</si>
  <si>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</si>
  <si>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</si>
  <si>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</si>
  <si>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</si>
  <si>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</si>
  <si>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</si>
  <si>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</si>
  <si>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</si>
  <si>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</si>
  <si>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</si>
  <si>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</si>
  <si>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</si>
  <si>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</si>
  <si>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</si>
  <si>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</si>
  <si>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</si>
  <si>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</si>
  <si>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</si>
  <si>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</si>
  <si>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</si>
  <si>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</si>
  <si>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</si>
  <si>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</si>
  <si>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</si>
  <si>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</si>
  <si>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</si>
  <si>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</si>
  <si>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</si>
  <si>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</si>
  <si>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</si>
  <si>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</si>
  <si>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</si>
  <si>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</si>
  <si>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</si>
  <si>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</si>
  <si>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</si>
  <si>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</si>
  <si>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</si>
  <si>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</si>
  <si>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</si>
  <si>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</si>
  <si>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</si>
  <si>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</si>
  <si>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</si>
  <si>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</si>
  <si>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</si>
  <si>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</si>
  <si>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</si>
  <si>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</si>
  <si>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</si>
  <si>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</si>
  <si>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</si>
  <si>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</si>
  <si>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</si>
  <si>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</si>
  <si>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</si>
  <si>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</si>
  <si>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</si>
  <si>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</si>
  <si>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</si>
  <si>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</si>
  <si>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</si>
  <si>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</si>
  <si>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</si>
  <si>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</si>
  <si>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</si>
  <si>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</si>
  <si>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</si>
  <si>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</si>
  <si>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</si>
  <si>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</si>
  <si>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</si>
  <si>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</si>
  <si>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</si>
  <si>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</si>
  <si>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</si>
  <si>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</si>
  <si>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</si>
  <si>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</si>
  <si>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</si>
  <si>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</si>
  <si>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</si>
  <si>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</si>
  <si>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</si>
  <si>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</si>
  <si>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</si>
  <si>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</si>
  <si>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</si>
  <si>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</si>
  <si>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</si>
  <si>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</si>
  <si>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</si>
  <si>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</si>
  <si>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</si>
  <si>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</si>
  <si>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</si>
  <si>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</si>
  <si>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</si>
  <si>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</si>
  <si>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</si>
  <si>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</si>
  <si>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</si>
  <si>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</si>
  <si>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</si>
  <si>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</si>
  <si>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</si>
  <si>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</si>
  <si>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</si>
  <si>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</si>
  <si>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</si>
  <si>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</si>
  <si>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</si>
  <si>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</si>
  <si>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</si>
  <si>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</si>
  <si>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</si>
  <si>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</si>
  <si>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</si>
  <si>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</si>
  <si>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</si>
  <si>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</si>
  <si>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</si>
  <si>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</si>
  <si>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</si>
  <si>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</si>
  <si>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</si>
  <si>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</si>
  <si>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</si>
  <si>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</si>
  <si>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</si>
  <si>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</si>
  <si>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</si>
  <si>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</si>
  <si>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</si>
  <si>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</si>
  <si>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</si>
  <si>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</si>
  <si>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</si>
  <si>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</si>
  <si>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</si>
  <si>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</si>
  <si>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</si>
  <si>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</si>
  <si>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</si>
  <si>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</si>
  <si>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</si>
  <si>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</si>
  <si>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</si>
  <si>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</si>
  <si>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</si>
  <si>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</si>
  <si>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</si>
  <si>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</si>
  <si>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</si>
  <si>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</si>
  <si>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</si>
  <si>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</si>
  <si>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</si>
  <si>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</si>
  <si>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</si>
  <si>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</si>
  <si>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</si>
  <si>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</si>
  <si>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</si>
  <si>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</si>
  <si>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</si>
  <si>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</si>
  <si>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</si>
  <si>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</si>
  <si>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</si>
  <si>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</si>
  <si>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</si>
  <si>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</si>
  <si>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</si>
  <si>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</si>
  <si>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</si>
  <si>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</si>
  <si>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</si>
  <si>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</si>
  <si>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</si>
  <si>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</si>
  <si>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</si>
  <si>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</si>
  <si>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</si>
  <si>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</si>
  <si>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</si>
  <si>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</si>
  <si>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</si>
  <si>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</si>
  <si>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</si>
  <si>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</si>
  <si>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</si>
  <si>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</si>
  <si>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</si>
  <si>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</si>
  <si>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</si>
  <si>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</si>
  <si>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</si>
  <si>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</si>
  <si>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</si>
  <si>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</si>
  <si>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</si>
  <si>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</si>
  <si>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</si>
  <si>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</si>
  <si>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</si>
  <si>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</si>
  <si>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</si>
  <si>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</si>
  <si>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</si>
  <si>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</si>
  <si>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</si>
  <si>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</si>
  <si>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</si>
  <si>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</si>
  <si>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</si>
  <si>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</si>
  <si>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</si>
  <si>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</si>
  <si>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</si>
  <si>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</si>
  <si>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</si>
  <si>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</si>
  <si>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</si>
  <si>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</si>
  <si>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</si>
  <si>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</si>
  <si>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</si>
  <si>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</si>
  <si>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</si>
  <si>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</si>
  <si>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</si>
  <si>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</si>
  <si>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</si>
  <si>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</si>
  <si>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</si>
  <si>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</si>
  <si>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</si>
  <si>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</si>
  <si>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</si>
  <si>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</si>
  <si>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</si>
  <si>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</si>
  <si>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</si>
  <si>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</si>
  <si>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</si>
  <si>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</si>
  <si>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</si>
  <si>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</si>
  <si>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</si>
  <si>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</si>
  <si>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</si>
  <si>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</si>
  <si>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</si>
  <si>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</si>
  <si>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</si>
  <si>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</si>
  <si>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</si>
  <si>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</si>
  <si>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</si>
  <si>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</si>
  <si>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</si>
  <si>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</si>
  <si>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</si>
  <si>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</si>
  <si>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</si>
  <si>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</si>
  <si>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</si>
  <si>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</si>
  <si>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</si>
  <si>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</si>
  <si>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</si>
  <si>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</si>
  <si>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</si>
  <si>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</si>
  <si>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</si>
  <si>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</si>
  <si>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</si>
  <si>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</si>
  <si>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</si>
  <si>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</si>
  <si>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</si>
  <si>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</si>
  <si>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</si>
  <si>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</si>
  <si>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</si>
  <si>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</si>
  <si>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</si>
  <si>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</si>
  <si>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</si>
  <si>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</si>
  <si>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</si>
  <si>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</si>
  <si>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</si>
  <si>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</si>
  <si>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</si>
  <si>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</si>
  <si>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</si>
  <si>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</si>
  <si>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</si>
  <si>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</si>
  <si>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</si>
  <si>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</si>
  <si>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</si>
  <si>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</si>
  <si>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</si>
  <si>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</si>
  <si>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</si>
  <si>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</si>
  <si>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</si>
  <si>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</si>
  <si>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</si>
  <si>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</si>
  <si>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</si>
  <si>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</si>
  <si>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</si>
  <si>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</si>
  <si>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</si>
  <si>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</si>
  <si>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</si>
  <si>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</si>
  <si>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</si>
  <si>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</si>
  <si>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</si>
  <si>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</si>
  <si>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</si>
  <si>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</si>
  <si>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</si>
  <si>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</si>
  <si>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</si>
  <si>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</si>
  <si>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</si>
  <si>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</si>
  <si>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</si>
  <si>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</si>
  <si>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</si>
  <si>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</si>
  <si>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</si>
  <si>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</si>
  <si>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</si>
  <si>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</si>
  <si>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</si>
  <si>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</si>
  <si>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</si>
  <si>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</si>
  <si>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</si>
  <si>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</si>
  <si>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</si>
  <si>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</si>
  <si>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</si>
  <si>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</si>
  <si>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</si>
  <si>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</si>
  <si>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</si>
  <si>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</si>
  <si>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</si>
  <si>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</si>
  <si>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</si>
  <si>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</si>
  <si>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</si>
  <si>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</si>
  <si>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</si>
  <si>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</si>
  <si>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</si>
  <si>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</si>
  <si>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</si>
  <si>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</si>
  <si>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</si>
  <si>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</si>
  <si>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</si>
  <si>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</si>
  <si>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</si>
  <si>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</si>
  <si>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</si>
  <si>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</si>
  <si>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</si>
  <si>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</si>
  <si>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</si>
  <si>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</si>
  <si>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</si>
  <si>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</si>
  <si>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</si>
  <si>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</si>
  <si>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</si>
  <si>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</si>
  <si>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</si>
  <si>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</si>
  <si>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</si>
  <si>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</si>
  <si>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</si>
  <si>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</si>
  <si>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</si>
  <si>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</si>
  <si>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</si>
  <si>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</si>
  <si>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</si>
  <si>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</si>
  <si>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</si>
  <si>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</si>
  <si>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</si>
  <si>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</si>
  <si>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</si>
  <si>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</si>
  <si>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</si>
  <si>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</si>
  <si>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</si>
  <si>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</si>
  <si>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</si>
  <si>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</si>
  <si>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</si>
  <si>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</si>
  <si>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</si>
  <si>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</si>
  <si>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</si>
  <si>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</si>
  <si>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</si>
  <si>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</si>
  <si>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</si>
  <si>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</si>
  <si>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</si>
  <si>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</si>
  <si>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</si>
  <si>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</si>
  <si>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</si>
  <si>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</si>
  <si>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</si>
  <si>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</si>
  <si>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</si>
  <si>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</si>
  <si>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</si>
  <si>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</si>
  <si>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</si>
  <si>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</si>
  <si>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</si>
  <si>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</si>
  <si>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</si>
  <si>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</si>
  <si>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</si>
  <si>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</si>
  <si>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</si>
  <si>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</si>
  <si>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</si>
  <si>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</si>
  <si>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</si>
  <si>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</si>
  <si>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</si>
  <si>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</si>
  <si>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</si>
  <si>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</si>
  <si>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</si>
  <si>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</si>
  <si>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</si>
  <si>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</si>
  <si>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</si>
  <si>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</si>
  <si>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</si>
  <si>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</si>
  <si>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</si>
  <si>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</si>
  <si>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</si>
  <si>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</si>
  <si>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</si>
  <si>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</si>
  <si>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</si>
  <si>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</si>
  <si>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</si>
  <si>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</si>
  <si>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</si>
  <si>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</si>
  <si>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</si>
  <si>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</si>
  <si>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</si>
  <si>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</si>
  <si>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</si>
  <si>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</si>
  <si>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</si>
  <si>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</si>
  <si>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</si>
  <si>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</si>
  <si>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</si>
  <si>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</si>
  <si>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</si>
  <si>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</si>
  <si>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</si>
  <si>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</si>
  <si>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</si>
  <si>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</si>
  <si>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</si>
  <si>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</si>
  <si>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</si>
  <si>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</si>
  <si>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</si>
  <si>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</si>
  <si>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</si>
  <si>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</si>
  <si>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</si>
  <si>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</si>
  <si>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</si>
  <si>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</si>
  <si>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</si>
  <si>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</si>
  <si>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</si>
  <si>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</si>
  <si>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</si>
  <si>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</si>
  <si>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</si>
  <si>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</si>
  <si>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</si>
  <si>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</si>
  <si>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</si>
  <si>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</si>
  <si>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</si>
  <si>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</si>
  <si>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</si>
  <si>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</si>
  <si>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</si>
  <si>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</si>
  <si>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</si>
  <si>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</si>
  <si>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</si>
  <si>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</si>
  <si>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</si>
  <si>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</si>
  <si>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</si>
  <si>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</si>
  <si>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</si>
  <si>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</si>
  <si>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</si>
  <si>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</si>
  <si>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</si>
  <si>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</si>
  <si>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</si>
  <si>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</si>
  <si>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</si>
  <si>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</si>
  <si>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</si>
  <si>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</si>
  <si>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</si>
  <si>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</si>
  <si>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</si>
  <si>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</si>
  <si>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</si>
  <si>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</si>
  <si>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</si>
  <si>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</si>
  <si>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</si>
  <si>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</si>
  <si>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</si>
  <si>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</si>
  <si>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</si>
  <si>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</si>
  <si>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</si>
  <si>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</si>
  <si>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</si>
  <si>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</si>
  <si>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</si>
  <si>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</si>
  <si>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</si>
  <si>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</si>
  <si>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</si>
  <si>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</si>
  <si>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</si>
  <si>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</si>
  <si>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</si>
  <si>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</si>
  <si>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</si>
  <si>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</si>
  <si>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</si>
  <si>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</si>
  <si>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</si>
  <si>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</si>
  <si>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</si>
  <si>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</si>
  <si>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</si>
  <si>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</si>
  <si>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</si>
  <si>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</si>
  <si>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</si>
  <si>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</si>
  <si>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</si>
  <si>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</si>
  <si>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</si>
  <si>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</si>
  <si>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</si>
  <si>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</si>
  <si>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</si>
  <si>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</si>
  <si>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</si>
  <si>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</si>
  <si>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</si>
  <si>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</si>
  <si>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</si>
  <si>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</si>
  <si>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</si>
  <si>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</si>
  <si>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</si>
  <si>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</si>
  <si>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</si>
  <si>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</si>
  <si>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</si>
  <si>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</si>
  <si>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</si>
  <si>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</si>
  <si>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</si>
  <si>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</si>
  <si>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</si>
  <si>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</si>
  <si>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</si>
  <si>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</si>
  <si>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</si>
  <si>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</si>
  <si>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</si>
  <si>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</si>
  <si>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</si>
  <si>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</si>
  <si>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</si>
  <si>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</si>
  <si>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</si>
  <si>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</si>
  <si>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</si>
  <si>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</si>
  <si>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</si>
  <si>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</si>
  <si>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</si>
  <si>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</si>
  <si>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</si>
  <si>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</si>
  <si>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</si>
  <si>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</si>
  <si>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</si>
  <si>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</si>
  <si>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</si>
  <si>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</si>
  <si>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</si>
  <si>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</si>
  <si>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</si>
  <si>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</si>
  <si>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</si>
  <si>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</si>
  <si>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</si>
  <si>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</si>
  <si>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</si>
  <si>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</si>
  <si>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</si>
  <si>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</si>
  <si>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</si>
  <si>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</si>
  <si>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</si>
  <si>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</si>
  <si>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</si>
  <si>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</si>
  <si>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</si>
  <si>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</si>
  <si>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</si>
  <si>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</si>
  <si>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</si>
  <si>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</si>
  <si>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</si>
  <si>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</si>
  <si>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</si>
  <si>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</si>
  <si>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</si>
  <si>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</si>
  <si>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</si>
  <si>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</si>
  <si>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</si>
  <si>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</si>
  <si>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</si>
  <si>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</si>
  <si>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</si>
  <si>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</si>
  <si>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</si>
  <si>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</si>
  <si>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</si>
  <si>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</si>
  <si>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</si>
  <si>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</si>
  <si>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</si>
  <si>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</si>
  <si>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</si>
  <si>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</si>
  <si>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</si>
  <si>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</si>
  <si>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</si>
  <si>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</si>
  <si>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</si>
  <si>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</si>
  <si>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</si>
  <si>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</si>
  <si>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</si>
  <si>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</si>
  <si>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</si>
  <si>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</si>
  <si>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</si>
  <si>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</si>
  <si>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</si>
  <si>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</si>
  <si>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</si>
  <si>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</si>
  <si>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</si>
  <si>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</si>
  <si>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</si>
  <si>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</si>
  <si>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</si>
  <si>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</si>
  <si>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</si>
  <si>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</si>
  <si>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</si>
  <si>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</si>
  <si>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</si>
  <si>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</si>
  <si>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</si>
  <si>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</si>
  <si>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</si>
  <si>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</si>
  <si>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</si>
  <si>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</si>
  <si>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</si>
  <si>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</si>
  <si>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</si>
  <si>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</si>
  <si>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</si>
  <si>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</si>
  <si>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</si>
  <si>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</si>
  <si>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</si>
  <si>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</si>
  <si>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</si>
  <si>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</si>
  <si>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</si>
  <si>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</si>
  <si>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</si>
  <si>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</si>
  <si>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</si>
  <si>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</si>
  <si>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</si>
  <si>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</si>
  <si>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</si>
  <si>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</si>
  <si>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</si>
  <si>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</si>
  <si>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</si>
  <si>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</si>
  <si>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</si>
  <si>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</si>
  <si>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</si>
  <si>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</si>
  <si>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</si>
  <si>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</si>
  <si>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</si>
  <si>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</si>
  <si>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</si>
  <si>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</si>
  <si>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</si>
  <si>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</si>
  <si>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</si>
  <si>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</si>
  <si>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</si>
  <si>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</si>
  <si>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</si>
  <si>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</si>
  <si>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</si>
  <si>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</si>
  <si>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</si>
  <si>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</si>
  <si>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</si>
  <si>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</si>
  <si>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</si>
  <si>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</si>
  <si>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</si>
  <si>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</si>
  <si>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</si>
  <si>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</si>
  <si>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</si>
  <si>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</si>
  <si>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</si>
  <si>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</si>
  <si>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</si>
  <si>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</si>
  <si>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</si>
  <si>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</si>
  <si>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</si>
  <si>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</si>
  <si>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</si>
  <si>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</si>
  <si>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</si>
  <si>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</si>
  <si>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</si>
  <si>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</si>
  <si>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</si>
  <si>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</si>
  <si>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</si>
  <si>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</si>
  <si>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</si>
  <si>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</si>
  <si>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</si>
  <si>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</si>
  <si>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</si>
  <si>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</si>
  <si>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</si>
  <si>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</si>
  <si>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</si>
  <si>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</si>
  <si>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</si>
  <si>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</si>
  <si>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</si>
  <si>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</si>
  <si>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</si>
  <si>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</si>
  <si>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</si>
  <si>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</si>
  <si>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</si>
  <si>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</si>
  <si>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</si>
  <si>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</si>
  <si>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</si>
  <si>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</si>
  <si>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</si>
  <si>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</si>
  <si>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</si>
  <si>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</si>
  <si>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</si>
  <si>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</si>
  <si>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</si>
  <si>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</si>
  <si>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</si>
  <si>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</si>
  <si>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</si>
  <si>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</si>
  <si>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</si>
  <si>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</si>
  <si>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</si>
  <si>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</si>
  <si>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</si>
  <si>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</si>
  <si>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</si>
  <si>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</si>
  <si>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</si>
  <si>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</si>
  <si>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</si>
  <si>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</si>
  <si>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</si>
  <si>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</si>
  <si>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</si>
  <si>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</si>
  <si>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</si>
  <si>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</si>
  <si>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</si>
  <si>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</si>
  <si>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</si>
  <si>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</si>
  <si>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</si>
  <si>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</si>
  <si>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</si>
  <si>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</si>
  <si>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</si>
  <si>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</si>
  <si>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</si>
  <si>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</si>
  <si>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</si>
  <si>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</si>
  <si>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</si>
  <si>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</si>
  <si>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</si>
  <si>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</si>
  <si>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</si>
  <si>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</si>
  <si>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</si>
  <si>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</si>
  <si>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</si>
  <si>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</si>
  <si>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</si>
  <si>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</si>
  <si>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</si>
  <si>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</si>
  <si>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</si>
  <si>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</si>
  <si>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</si>
  <si>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</si>
  <si>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</si>
  <si>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</si>
  <si>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</si>
  <si>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</si>
  <si>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</si>
  <si>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</si>
  <si>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</si>
  <si>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</si>
  <si>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</si>
  <si>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</si>
  <si>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</si>
  <si>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</si>
  <si>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</si>
  <si>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</si>
  <si>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</si>
  <si>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</si>
  <si>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</si>
  <si>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</si>
  <si>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</si>
  <si>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</si>
  <si>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</si>
  <si>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</si>
  <si>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</si>
  <si>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</si>
  <si>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</si>
  <si>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</si>
  <si>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</si>
  <si>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</si>
  <si>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</si>
  <si>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</si>
  <si>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</si>
  <si>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</si>
  <si>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</si>
  <si>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</si>
  <si>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</si>
  <si>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</si>
  <si>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</si>
  <si>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</si>
  <si>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</si>
  <si>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</si>
  <si>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</si>
  <si>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</si>
  <si>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</si>
  <si>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</si>
  <si>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</si>
  <si>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</si>
  <si>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</si>
  <si>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</si>
  <si>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</si>
  <si>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</si>
  <si>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</si>
  <si>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</si>
  <si>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</si>
  <si>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</si>
  <si>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</si>
  <si>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</si>
  <si>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</si>
  <si>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</si>
  <si>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</si>
  <si>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</si>
  <si>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</si>
  <si>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</si>
  <si>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</si>
  <si>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</si>
  <si>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</si>
  <si>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</si>
  <si>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</si>
  <si>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</si>
  <si>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</si>
  <si>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</si>
  <si>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</si>
  <si>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</si>
  <si>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</si>
  <si>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</si>
  <si>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</si>
  <si>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</si>
  <si>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</si>
  <si>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</si>
  <si>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</si>
  <si>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</si>
  <si>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</si>
  <si>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</si>
  <si>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</si>
  <si>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</si>
  <si>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</si>
  <si>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</si>
  <si>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</si>
  <si>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</si>
  <si>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</si>
  <si>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</si>
  <si>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</si>
  <si>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</si>
  <si>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</si>
  <si>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</si>
  <si>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</si>
  <si>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</si>
  <si>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</si>
  <si>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</si>
  <si>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</si>
  <si>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</si>
  <si>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</si>
  <si>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</si>
  <si>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</si>
  <si>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</si>
  <si>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</si>
  <si>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</si>
  <si>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</si>
  <si>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</si>
  <si>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</si>
  <si>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</si>
  <si>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</si>
  <si>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</si>
  <si>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</si>
  <si>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</si>
  <si>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</si>
  <si>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</si>
  <si>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</si>
  <si>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</si>
  <si>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</si>
  <si>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</si>
  <si>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</si>
  <si>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</si>
  <si>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</si>
  <si>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</si>
  <si>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</si>
  <si>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</si>
  <si>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</si>
  <si>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</si>
  <si>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</si>
  <si>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</si>
  <si>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</si>
  <si>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</si>
  <si>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</si>
  <si>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</si>
  <si>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</si>
  <si>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</si>
  <si>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</si>
  <si>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</si>
  <si>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</si>
  <si>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</si>
  <si>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</si>
  <si>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</si>
  <si>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</si>
  <si>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</si>
  <si>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</si>
  <si>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</si>
  <si>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</si>
  <si>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</si>
  <si>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</si>
  <si>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</si>
  <si>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</si>
  <si>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</si>
  <si>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</si>
  <si>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</si>
  <si>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</si>
  <si>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</si>
  <si>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</si>
  <si>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</si>
  <si>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</si>
  <si>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</si>
  <si>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</si>
  <si>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</si>
  <si>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</si>
  <si>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</si>
  <si>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</si>
  <si>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</si>
  <si>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</si>
  <si>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</si>
  <si>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</si>
  <si>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</si>
  <si>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</si>
  <si>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</si>
  <si>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</si>
  <si>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</si>
  <si>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</si>
  <si>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</si>
  <si>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</si>
  <si>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</si>
  <si>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</si>
  <si>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</si>
  <si>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</si>
  <si>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</si>
  <si>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</si>
  <si>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</si>
  <si>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</si>
  <si>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</si>
  <si>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</si>
  <si>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</si>
  <si>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</si>
  <si>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</si>
  <si>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</si>
  <si>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</si>
  <si>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</si>
  <si>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</si>
  <si>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</si>
  <si>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</si>
  <si>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</si>
  <si>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</si>
  <si>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</si>
  <si>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</si>
  <si>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</si>
  <si>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</si>
  <si>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</si>
  <si>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</si>
  <si>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</si>
  <si>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</si>
  <si>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</si>
  <si>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</si>
  <si>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</si>
  <si>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</si>
  <si>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</si>
  <si>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</si>
  <si>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</si>
  <si>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</si>
  <si>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</si>
  <si>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</si>
  <si>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</si>
  <si>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</si>
  <si>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</si>
  <si>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</si>
  <si>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</si>
  <si>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</si>
  <si>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</si>
  <si>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</si>
  <si>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</si>
  <si>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</si>
  <si>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</si>
  <si>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</si>
  <si>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</si>
  <si>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</si>
  <si>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</si>
  <si>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</si>
  <si>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</si>
  <si>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</si>
  <si>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</si>
  <si>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</si>
  <si>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</si>
  <si>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</si>
  <si>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</si>
  <si>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</si>
  <si>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</si>
  <si>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</si>
  <si>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</si>
  <si>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</si>
  <si>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</si>
  <si>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</si>
  <si>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</si>
  <si>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</si>
  <si>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</si>
  <si>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</si>
  <si>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</si>
  <si>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</si>
  <si>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</si>
  <si>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</si>
  <si>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</si>
  <si>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</si>
  <si>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</si>
  <si>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</si>
  <si>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</si>
  <si>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</si>
  <si>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</si>
  <si>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</si>
  <si>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</si>
  <si>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</si>
  <si>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</si>
  <si>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</si>
  <si>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</si>
  <si>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</si>
  <si>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</si>
  <si>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</si>
  <si>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</si>
  <si>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</si>
  <si>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</si>
  <si>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</si>
  <si>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</si>
  <si>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</si>
  <si>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</si>
  <si>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</si>
  <si>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</si>
  <si>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</si>
  <si>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</si>
  <si>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</si>
  <si>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</si>
  <si>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</si>
  <si>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</si>
  <si>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</si>
  <si>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</si>
  <si>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</si>
  <si>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</si>
  <si>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</si>
  <si>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</si>
  <si>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</si>
  <si>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</si>
  <si>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</si>
  <si>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</si>
  <si>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</si>
  <si>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</si>
  <si>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</si>
  <si>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</si>
  <si>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</si>
  <si>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</si>
  <si>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</si>
  <si>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</si>
  <si>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</si>
  <si>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</si>
  <si>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</si>
  <si>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</si>
  <si>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</si>
  <si>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</si>
  <si>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</si>
  <si>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</si>
  <si>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</si>
  <si>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</si>
  <si>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</si>
  <si>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</si>
  <si>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</si>
  <si>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</si>
  <si>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</si>
  <si>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</si>
  <si>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</si>
  <si>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</si>
  <si>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</si>
  <si>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</si>
  <si>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</si>
  <si>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</si>
  <si>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</si>
  <si>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</si>
  <si>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</si>
  <si>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</si>
  <si>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</si>
  <si>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</si>
  <si>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</si>
  <si>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</si>
  <si>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</si>
  <si>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</si>
  <si>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</si>
  <si>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</si>
  <si>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</si>
  <si>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</si>
  <si>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</si>
  <si>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</si>
  <si>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</si>
  <si>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</si>
  <si>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</si>
  <si>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</si>
  <si>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</si>
  <si>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</si>
  <si>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</si>
  <si>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</si>
  <si>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</si>
  <si>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</si>
  <si>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</si>
  <si>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</si>
  <si>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</si>
  <si>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</si>
  <si>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</si>
  <si>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</si>
  <si>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</si>
  <si>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</si>
  <si>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</si>
  <si>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</si>
  <si>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</si>
  <si>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</si>
  <si>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</si>
  <si>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</si>
  <si>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</si>
  <si>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</si>
  <si>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</si>
  <si>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</si>
  <si>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</si>
  <si>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</si>
  <si>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</si>
  <si>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</si>
  <si>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</si>
  <si>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</si>
  <si>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</si>
  <si>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</si>
  <si>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</si>
  <si>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</si>
  <si>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</si>
  <si>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</si>
  <si>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</si>
  <si>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</si>
  <si>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</si>
  <si>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</si>
  <si>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</si>
  <si>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</si>
  <si>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</si>
  <si>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</si>
  <si>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</si>
  <si>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</si>
  <si>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</si>
  <si>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</si>
  <si>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</si>
  <si>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</si>
  <si>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</si>
  <si>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</si>
  <si>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</si>
  <si>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</si>
  <si>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</si>
  <si>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</si>
  <si>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</si>
  <si>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</si>
  <si>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</si>
  <si>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</si>
  <si>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</si>
  <si>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</si>
  <si>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</si>
  <si>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</si>
  <si>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</si>
  <si>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</si>
  <si>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</si>
  <si>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</si>
  <si>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</si>
  <si>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</si>
  <si>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</si>
  <si>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</si>
  <si>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</si>
  <si>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</si>
  <si>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</si>
  <si>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</si>
  <si>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</si>
  <si>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</si>
  <si>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</si>
  <si>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</si>
  <si>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</si>
  <si>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</si>
  <si>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</si>
  <si>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</si>
  <si>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</si>
  <si>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</si>
  <si>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</si>
  <si>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</si>
  <si>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</si>
  <si>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</si>
  <si>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</si>
  <si>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</si>
  <si>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</si>
  <si>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</si>
  <si>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</si>
  <si>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</si>
  <si>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</si>
  <si>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</si>
  <si>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</si>
  <si>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</si>
  <si>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</si>
  <si>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</si>
  <si>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</si>
  <si>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</si>
  <si>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</si>
  <si>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</si>
  <si>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</si>
  <si>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</si>
  <si>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</si>
  <si>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</si>
  <si>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</si>
  <si>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</si>
  <si>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</si>
  <si>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</si>
  <si>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</si>
  <si>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</si>
  <si>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</si>
  <si>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</si>
  <si>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</si>
  <si>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</si>
  <si>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</si>
  <si>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</si>
  <si>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</si>
  <si>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</si>
  <si>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</si>
  <si>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</si>
  <si>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</si>
  <si>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</si>
  <si>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</si>
  <si>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</si>
  <si>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</si>
  <si>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</si>
  <si>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</si>
  <si>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</si>
  <si>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</si>
  <si>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</si>
  <si>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</si>
  <si>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</si>
  <si>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</si>
  <si>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</si>
  <si>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</si>
  <si>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</si>
  <si>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</si>
  <si>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</si>
  <si>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</si>
  <si>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</si>
  <si>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</si>
  <si>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</si>
  <si>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</si>
  <si>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</si>
  <si>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</si>
  <si>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</si>
  <si>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</si>
  <si>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</si>
  <si>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</si>
  <si>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</si>
  <si>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</si>
  <si>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</si>
  <si>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</si>
  <si>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</si>
  <si>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</si>
  <si>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</si>
  <si>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</si>
  <si>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</si>
  <si>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</si>
  <si>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</si>
  <si>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</si>
  <si>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</si>
  <si>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</si>
  <si>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</si>
  <si>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</si>
  <si>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</si>
  <si>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</si>
  <si>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</si>
  <si>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</si>
  <si>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</si>
  <si>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</si>
  <si>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</si>
  <si>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</si>
  <si>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</si>
  <si>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</si>
  <si>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</si>
  <si>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</si>
  <si>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</si>
  <si>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</si>
  <si>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</si>
  <si>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</si>
  <si>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</si>
  <si>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</si>
  <si>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</si>
  <si>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</si>
  <si>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</si>
  <si>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</si>
  <si>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</si>
  <si>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</si>
  <si>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</si>
  <si>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</si>
  <si>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</si>
  <si>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</si>
  <si>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</si>
  <si>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</si>
  <si>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</si>
  <si>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</si>
  <si>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</si>
  <si>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</si>
  <si>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</si>
  <si>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</si>
  <si>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</si>
  <si>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</si>
  <si>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</si>
  <si>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</si>
  <si>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</si>
  <si>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</si>
  <si>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</si>
  <si>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</si>
  <si>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</si>
  <si>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</si>
  <si>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</si>
  <si>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</si>
  <si>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</si>
  <si>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</si>
  <si>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</si>
  <si>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</si>
  <si>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</si>
  <si>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</si>
  <si>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</si>
  <si>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</si>
  <si>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</si>
  <si>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</si>
  <si>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</si>
  <si>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</si>
  <si>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</si>
  <si>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</si>
  <si>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</si>
  <si>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</si>
  <si>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</si>
  <si>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</si>
  <si>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</si>
  <si>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</si>
  <si>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</si>
  <si>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</si>
  <si>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</si>
  <si>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</si>
  <si>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</si>
  <si>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</si>
  <si>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</si>
  <si>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</si>
  <si>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</si>
  <si>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</si>
  <si>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</si>
  <si>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</si>
  <si>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</si>
  <si>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</si>
  <si>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</si>
  <si>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</si>
  <si>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</si>
  <si>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</si>
  <si>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</si>
  <si>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</si>
  <si>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</si>
  <si>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</si>
  <si>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</si>
  <si>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</si>
  <si>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</si>
  <si>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</si>
  <si>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</si>
  <si>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</si>
  <si>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</si>
  <si>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</si>
  <si>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</si>
  <si>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</si>
  <si>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</si>
  <si>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</si>
  <si>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</si>
  <si>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</si>
  <si>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</si>
  <si>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</si>
  <si>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</si>
  <si>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</si>
  <si>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</si>
  <si>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</si>
  <si>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</si>
  <si>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</si>
  <si>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</si>
  <si>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</si>
  <si>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</si>
  <si>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</si>
  <si>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</si>
  <si>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</si>
  <si>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</si>
  <si>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</si>
  <si>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</si>
  <si>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</si>
  <si>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</si>
  <si>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</si>
  <si>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</si>
  <si>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</si>
  <si>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</si>
  <si>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</si>
  <si>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</si>
  <si>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</si>
  <si>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</si>
  <si>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</si>
  <si>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</si>
  <si>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</si>
  <si>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</si>
  <si>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</si>
  <si>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</si>
  <si>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</si>
  <si>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</si>
  <si>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</si>
  <si>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</si>
  <si>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</si>
  <si>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</si>
  <si>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</si>
  <si>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</si>
  <si>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</si>
  <si>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</si>
  <si>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</si>
  <si>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</si>
  <si>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</si>
  <si>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</si>
  <si>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</si>
  <si>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</si>
  <si>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</si>
  <si>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</si>
  <si>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</si>
  <si>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</si>
  <si>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</si>
  <si>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</si>
  <si>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</si>
  <si>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</si>
  <si>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</si>
  <si>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</si>
  <si>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</si>
  <si>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</si>
  <si>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</si>
  <si>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</si>
  <si>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</si>
  <si>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</si>
  <si>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</si>
  <si>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</si>
  <si>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</si>
  <si>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</si>
  <si>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</si>
  <si>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</si>
  <si>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</si>
  <si>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</si>
  <si>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</si>
  <si>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</si>
  <si>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</si>
  <si>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</si>
  <si>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</si>
  <si>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</si>
  <si>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</si>
  <si>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</si>
  <si>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</si>
  <si>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</si>
  <si>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</si>
  <si>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</si>
  <si>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</si>
  <si>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</si>
  <si>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</si>
  <si>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</si>
  <si>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</si>
  <si>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</si>
  <si>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</si>
  <si>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</si>
  <si>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</si>
  <si>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</si>
  <si>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</si>
  <si>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</si>
  <si>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</si>
  <si>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</si>
  <si>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</si>
  <si>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</si>
  <si>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</si>
  <si>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</si>
  <si>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</si>
  <si>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</si>
  <si>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</si>
  <si>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</si>
  <si>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</si>
  <si>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</si>
  <si>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</si>
  <si>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</si>
  <si>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</si>
  <si>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</si>
  <si>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</si>
  <si>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</si>
  <si>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</si>
  <si>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</si>
  <si>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</si>
  <si>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</si>
  <si>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</si>
  <si>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</si>
  <si>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</si>
  <si>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</si>
  <si>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</si>
  <si>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</si>
  <si>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</si>
  <si>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</si>
  <si>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</si>
  <si>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</si>
  <si>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</si>
  <si>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</si>
  <si>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</si>
  <si>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</si>
  <si>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</si>
  <si>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</si>
  <si>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</si>
  <si>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</si>
  <si>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</si>
  <si>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</si>
  <si>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</si>
  <si>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</si>
  <si>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</si>
  <si>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</si>
  <si>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</si>
  <si>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</si>
  <si>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</si>
  <si>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</si>
  <si>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</si>
  <si>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</si>
  <si>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</si>
  <si>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</si>
  <si>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</si>
  <si>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</si>
  <si>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</si>
  <si>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</si>
  <si>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</si>
  <si>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</si>
  <si>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</si>
  <si>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</si>
  <si>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</si>
  <si>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</si>
  <si>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</si>
  <si>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</si>
  <si>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</si>
  <si>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</si>
  <si>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</si>
  <si>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</si>
  <si>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</si>
  <si>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</si>
  <si>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</si>
  <si>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</si>
  <si>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</si>
  <si>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</si>
  <si>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</si>
  <si>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</si>
  <si>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</si>
  <si>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</si>
  <si>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</si>
  <si>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</si>
  <si>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</si>
  <si>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</si>
  <si>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</si>
  <si>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</si>
  <si>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</si>
  <si>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</si>
  <si>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</si>
  <si>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</si>
  <si>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</si>
  <si>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</si>
  <si>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</si>
  <si>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</si>
  <si>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</si>
  <si>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</si>
  <si>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</si>
  <si>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</si>
  <si>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</si>
  <si>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</si>
  <si>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</si>
  <si>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</si>
  <si>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</si>
  <si>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</si>
  <si>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</si>
  <si>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</si>
  <si>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</si>
  <si>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</si>
  <si>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</si>
  <si>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</si>
  <si>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</si>
  <si>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</si>
  <si>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</si>
  <si>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</si>
  <si>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</si>
  <si>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</si>
  <si>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</si>
  <si>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</si>
  <si>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</si>
  <si>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</si>
  <si>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</si>
  <si>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</si>
  <si>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</si>
  <si>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</si>
  <si>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</si>
  <si>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</si>
  <si>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</si>
  <si>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</si>
  <si>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</si>
  <si>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</si>
  <si>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</si>
  <si>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</si>
  <si>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</si>
  <si>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</si>
  <si>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</si>
  <si>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</si>
  <si>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</si>
  <si>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</si>
  <si>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</si>
  <si>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</si>
  <si>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</si>
  <si>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</si>
  <si>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</si>
  <si>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</si>
  <si>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</si>
  <si>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</si>
  <si>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</si>
  <si>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</si>
  <si>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</si>
  <si>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</si>
  <si>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</si>
  <si>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</si>
  <si>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</si>
  <si>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</si>
  <si>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</si>
  <si>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</si>
  <si>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</si>
  <si>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</si>
  <si>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</si>
  <si>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</si>
  <si>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</si>
  <si>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</si>
  <si>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</si>
  <si>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</si>
  <si>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</si>
  <si>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</si>
  <si>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</si>
  <si>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</si>
  <si>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</si>
  <si>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</si>
  <si>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</si>
  <si>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</si>
  <si>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</si>
  <si>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</si>
  <si>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</si>
  <si>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</si>
  <si>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</si>
  <si>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</si>
  <si>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</si>
  <si>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</si>
  <si>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</si>
  <si>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</si>
  <si>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</si>
  <si>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</si>
  <si>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</si>
  <si>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</si>
  <si>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</si>
  <si>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</si>
  <si>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</si>
  <si>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</si>
  <si>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</si>
  <si>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</si>
  <si>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</si>
  <si>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</si>
  <si>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</si>
  <si>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</si>
  <si>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</si>
  <si>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</si>
  <si>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</si>
  <si>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</si>
  <si>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</si>
  <si>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</si>
  <si>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</si>
  <si>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</si>
  <si>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</si>
  <si>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</si>
  <si>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</si>
  <si>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</si>
  <si>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</si>
  <si>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</si>
  <si>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</si>
  <si>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</si>
  <si>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</si>
  <si>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</si>
  <si>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</si>
  <si>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</si>
  <si>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</si>
  <si>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</si>
  <si>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</si>
  <si>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</si>
  <si>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</si>
  <si>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</si>
  <si>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</si>
  <si>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</si>
  <si>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</si>
  <si>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</si>
  <si>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</si>
  <si>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</si>
  <si>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</si>
  <si>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</si>
  <si>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</si>
  <si>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</si>
  <si>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</si>
  <si>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</si>
  <si>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</si>
  <si>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</si>
  <si>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</si>
  <si>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</si>
  <si>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</si>
  <si>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</si>
  <si>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</si>
  <si>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</si>
  <si>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</si>
  <si>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</si>
  <si>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</si>
  <si>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</si>
  <si>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</si>
  <si>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</si>
  <si>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</si>
  <si>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</si>
  <si>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</si>
  <si>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</si>
  <si>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</si>
  <si>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</si>
  <si>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</si>
  <si>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</si>
  <si>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</si>
  <si>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</si>
  <si>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</si>
  <si>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</si>
  <si>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</si>
  <si>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</si>
  <si>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</si>
  <si>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</si>
  <si>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</si>
  <si>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</si>
  <si>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</si>
  <si>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</si>
  <si>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</si>
  <si>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</si>
  <si>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</si>
  <si>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</si>
  <si>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</si>
  <si>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</si>
  <si>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</si>
  <si>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</si>
  <si>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</si>
  <si>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</si>
  <si>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</si>
  <si>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</si>
  <si>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</si>
  <si>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</si>
  <si>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</si>
  <si>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</si>
  <si>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</si>
  <si>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</si>
  <si>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</si>
  <si>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</si>
  <si>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</si>
  <si>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</si>
  <si>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</si>
  <si>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</si>
  <si>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</si>
  <si>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</si>
  <si>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</si>
  <si>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</si>
  <si>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</si>
  <si>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</si>
  <si>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</si>
  <si>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</si>
  <si>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</si>
  <si>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</si>
  <si>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</si>
  <si>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</si>
  <si>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</si>
  <si>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</si>
  <si>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</si>
  <si>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</si>
  <si>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</si>
  <si>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</si>
  <si>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</si>
  <si>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</si>
  <si>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</si>
  <si>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</si>
  <si>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</si>
  <si>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</si>
  <si>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</si>
  <si>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</si>
  <si>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</si>
  <si>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</si>
  <si>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</si>
  <si>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</si>
  <si>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</si>
  <si>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</si>
  <si>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</si>
  <si>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</si>
  <si>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</si>
  <si>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</si>
  <si>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</si>
  <si>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</si>
  <si>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</si>
  <si>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</si>
  <si>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</si>
  <si>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</si>
  <si>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</si>
  <si>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</si>
  <si>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</si>
  <si>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</si>
  <si>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</si>
  <si>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</si>
  <si>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</si>
  <si>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</si>
  <si>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</si>
  <si>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</si>
  <si>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</si>
  <si>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</si>
  <si>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</si>
  <si>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</si>
  <si>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</si>
  <si>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</si>
  <si>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</si>
  <si>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</si>
  <si>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</si>
  <si>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</si>
  <si>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</si>
  <si>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</si>
  <si>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</si>
  <si>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</si>
  <si>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</si>
  <si>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</si>
  <si>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</si>
  <si>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</si>
  <si>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</si>
  <si>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</si>
  <si>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</si>
  <si>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</si>
  <si>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</si>
  <si>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</si>
  <si>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</si>
  <si>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</si>
  <si>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</si>
  <si>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</si>
  <si>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</si>
  <si>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</si>
  <si>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</si>
  <si>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</si>
  <si>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</si>
  <si>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</si>
  <si>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</si>
  <si>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</si>
  <si>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</si>
  <si>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</si>
  <si>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</si>
  <si>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</si>
  <si>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</si>
  <si>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</si>
  <si>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</si>
  <si>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</si>
  <si>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</si>
  <si>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</si>
  <si>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</si>
  <si>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</si>
  <si>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</si>
  <si>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</si>
  <si>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</si>
  <si>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</si>
  <si>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</si>
  <si>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</si>
  <si>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</si>
  <si>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</si>
  <si>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</si>
  <si>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</si>
  <si>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</si>
  <si>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</si>
  <si>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</si>
  <si>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</si>
  <si>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</si>
  <si>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</si>
  <si>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</si>
  <si>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</si>
  <si>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</si>
  <si>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</si>
  <si>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</si>
  <si>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</si>
  <si>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</si>
  <si>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</si>
  <si>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</si>
  <si>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</si>
  <si>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</si>
  <si>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</si>
  <si>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</si>
  <si>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</si>
  <si>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</si>
  <si>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</si>
  <si>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</si>
  <si>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</si>
  <si>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</si>
  <si>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</si>
  <si>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</si>
  <si>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</si>
  <si>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</si>
  <si>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</si>
  <si>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</si>
  <si>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</si>
  <si>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</si>
  <si>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</si>
  <si>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</si>
  <si>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</si>
  <si>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</si>
  <si>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</si>
  <si>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</si>
  <si>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</si>
  <si>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</si>
  <si>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</si>
  <si>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</si>
  <si>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</si>
  <si>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</si>
  <si>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</si>
  <si>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</si>
  <si>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</si>
  <si>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</si>
  <si>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</si>
  <si>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</si>
  <si>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</si>
  <si>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</si>
  <si>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</si>
  <si>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</si>
  <si>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</si>
  <si>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</si>
  <si>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</si>
  <si>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</si>
  <si>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</si>
  <si>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</si>
  <si>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</si>
  <si>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</si>
  <si>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</si>
  <si>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</si>
  <si>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</si>
  <si>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</si>
  <si>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</si>
  <si>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</si>
  <si>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</si>
  <si>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</si>
  <si>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</si>
  <si>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</si>
  <si>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</si>
  <si>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</si>
  <si>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</si>
  <si>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</si>
  <si>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</si>
  <si>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</si>
  <si>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</si>
  <si>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</si>
  <si>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</si>
  <si>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</si>
  <si>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</si>
  <si>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</si>
  <si>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</si>
  <si>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</si>
  <si>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</si>
  <si>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</si>
  <si>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</si>
  <si>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</si>
  <si>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</si>
  <si>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</si>
  <si>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</si>
  <si>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</si>
  <si>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</si>
  <si>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</si>
  <si>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</si>
  <si>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</si>
  <si>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</si>
  <si>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</si>
  <si>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</si>
  <si>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</si>
  <si>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</si>
  <si>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</si>
  <si>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</si>
  <si>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</si>
  <si>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</si>
  <si>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</si>
  <si>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</si>
  <si>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</si>
  <si>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</si>
  <si>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</si>
  <si>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</si>
  <si>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</si>
  <si>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</si>
  <si>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</si>
  <si>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</si>
  <si>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</si>
  <si>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</si>
  <si>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</si>
  <si>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</si>
  <si>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</si>
  <si>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</si>
  <si>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</si>
  <si>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</si>
  <si>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</si>
  <si>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</si>
  <si>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</si>
  <si>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</si>
  <si>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</si>
  <si>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</si>
  <si>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</si>
  <si>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</si>
  <si>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</si>
  <si>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</si>
  <si>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</si>
  <si>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</si>
  <si>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</si>
  <si>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</si>
  <si>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</si>
  <si>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</si>
  <si>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</si>
  <si>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</si>
  <si>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</si>
  <si>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</si>
  <si>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</si>
  <si>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</si>
  <si>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</si>
  <si>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</si>
  <si>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</si>
  <si>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</si>
  <si>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</si>
  <si>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</si>
  <si>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</si>
  <si>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</si>
  <si>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</si>
  <si>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</si>
  <si>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</si>
  <si>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</si>
  <si>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</si>
  <si>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</si>
  <si>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</si>
  <si>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</si>
  <si>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</si>
  <si>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</si>
  <si>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</si>
  <si>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</si>
  <si>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</si>
  <si>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</si>
  <si>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</si>
  <si>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</si>
  <si>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</si>
  <si>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</si>
  <si>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</si>
  <si>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</si>
  <si>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</si>
  <si>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</si>
  <si>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</si>
  <si>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</si>
  <si>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</si>
  <si>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</si>
  <si>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</si>
  <si>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</si>
  <si>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</si>
  <si>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</si>
  <si>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</si>
  <si>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</si>
  <si>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</si>
  <si>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</si>
  <si>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</si>
  <si>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</si>
  <si>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</si>
  <si>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</si>
  <si>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</si>
  <si>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</si>
  <si>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</si>
  <si>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</si>
  <si>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</si>
  <si>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</si>
  <si>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</si>
  <si>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</si>
  <si>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</si>
  <si>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</si>
  <si>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</si>
  <si>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</si>
  <si>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</si>
  <si>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</si>
  <si>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</si>
  <si>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</si>
  <si>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</si>
  <si>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</si>
  <si>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</si>
  <si>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</si>
  <si>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</si>
  <si>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</si>
  <si>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</si>
  <si>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</si>
  <si>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</si>
  <si>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</si>
  <si>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</si>
  <si>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</si>
  <si>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</si>
  <si>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</si>
  <si>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</si>
  <si>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</si>
  <si>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</si>
  <si>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</si>
  <si>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</si>
  <si>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</si>
  <si>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</si>
  <si>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</si>
  <si>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</si>
  <si>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</si>
  <si>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</si>
  <si>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</si>
  <si>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</si>
  <si>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</si>
  <si>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</si>
  <si>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</si>
  <si>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</si>
  <si>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</si>
  <si>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</si>
  <si>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</si>
  <si>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</si>
  <si>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</si>
  <si>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</si>
  <si>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</si>
  <si>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</si>
  <si>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</si>
  <si>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</si>
  <si>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</si>
  <si>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</si>
  <si>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</si>
  <si>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</si>
  <si>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</si>
  <si>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</si>
  <si>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</si>
  <si>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</si>
  <si>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</si>
  <si>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</si>
  <si>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</si>
  <si>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</si>
  <si>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</si>
  <si>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</si>
  <si>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</si>
  <si>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</si>
  <si>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</si>
  <si>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</si>
  <si>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</si>
  <si>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</si>
  <si>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</si>
  <si>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</si>
  <si>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</si>
  <si>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</si>
  <si>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</si>
  <si>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</si>
  <si>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</si>
  <si>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</si>
  <si>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</si>
  <si>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</si>
  <si>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</si>
  <si>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</si>
  <si>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</si>
  <si>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</si>
  <si>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</si>
  <si>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</si>
  <si>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</si>
  <si>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</si>
  <si>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</si>
  <si>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</si>
  <si>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</si>
  <si>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</si>
  <si>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</si>
  <si>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</si>
  <si>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</si>
  <si>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</si>
  <si>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</si>
  <si>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</si>
  <si>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</si>
  <si>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</si>
  <si>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</si>
  <si>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</si>
  <si>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</si>
  <si>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</si>
  <si>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</si>
  <si>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</si>
  <si>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</si>
  <si>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</si>
  <si>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</si>
  <si>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</si>
  <si>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</si>
  <si>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</si>
  <si>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</si>
  <si>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</si>
  <si>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</si>
  <si>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</si>
  <si>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</si>
  <si>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</si>
  <si>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</si>
  <si>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</si>
  <si>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</si>
  <si>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</si>
  <si>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</si>
  <si>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</si>
  <si>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</si>
  <si>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</si>
  <si>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</si>
  <si>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</si>
  <si>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</si>
  <si>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</si>
  <si>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</si>
  <si>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</si>
  <si>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</si>
  <si>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</si>
  <si>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</si>
  <si>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</si>
  <si>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</si>
  <si>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</si>
  <si>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</si>
  <si>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</si>
  <si>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</si>
  <si>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</si>
  <si>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</si>
  <si>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</si>
  <si>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</si>
  <si>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</si>
  <si>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</si>
  <si>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</si>
  <si>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</si>
  <si>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</si>
  <si>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</si>
  <si>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</si>
  <si>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</si>
  <si>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</si>
  <si>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</si>
  <si>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</si>
  <si>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</si>
  <si>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</si>
  <si>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</si>
  <si>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</si>
  <si>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</si>
  <si>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</si>
  <si>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</si>
  <si>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</si>
  <si>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</si>
  <si>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</si>
  <si>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</si>
  <si>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</si>
  <si>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</si>
  <si>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</si>
  <si>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</si>
  <si>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</si>
  <si>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</si>
  <si>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</si>
  <si>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</si>
  <si>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</si>
  <si>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</si>
  <si>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</si>
  <si>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</si>
  <si>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</si>
  <si>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</si>
  <si>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</si>
  <si>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</si>
  <si>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</si>
  <si>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</si>
  <si>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</si>
  <si>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</si>
  <si>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</si>
  <si>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</si>
  <si>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</si>
  <si>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</si>
  <si>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</si>
  <si>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</si>
  <si>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</si>
  <si>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</si>
  <si>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</si>
  <si>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</si>
  <si>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</si>
  <si>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</si>
  <si>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</si>
  <si>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</si>
  <si>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</si>
  <si>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</si>
  <si>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</si>
  <si>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</si>
  <si>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</si>
  <si>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</si>
  <si>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</si>
  <si>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</si>
  <si>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</si>
  <si>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</si>
  <si>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</si>
  <si>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</si>
  <si>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</si>
  <si>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</si>
  <si>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</si>
  <si>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</si>
  <si>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</si>
  <si>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</si>
  <si>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</si>
  <si>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</si>
  <si>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</si>
  <si>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</si>
  <si>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</si>
  <si>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</si>
  <si>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</si>
  <si>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</si>
  <si>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</si>
  <si>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</si>
  <si>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</si>
  <si>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</si>
  <si>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</si>
  <si>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</si>
  <si>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</si>
  <si>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</si>
  <si>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</si>
  <si>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</si>
  <si>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</si>
  <si>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</si>
  <si>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</si>
  <si>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</si>
  <si>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</si>
  <si>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</si>
  <si>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</si>
  <si>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</si>
  <si>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</si>
  <si>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</si>
  <si>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</si>
  <si>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</si>
  <si>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</si>
  <si>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</si>
  <si>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</si>
  <si>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</si>
  <si>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</si>
  <si>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</si>
  <si>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</si>
  <si>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</si>
  <si>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</si>
  <si>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</si>
  <si>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</si>
  <si>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</si>
  <si>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</si>
  <si>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</si>
  <si>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</si>
  <si>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</si>
  <si>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</si>
  <si>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</si>
  <si>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</si>
  <si>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</si>
  <si>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</si>
  <si>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</si>
  <si>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</si>
  <si>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</si>
  <si>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</si>
  <si>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</si>
  <si>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</si>
  <si>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</si>
  <si>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</si>
  <si>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</si>
  <si>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</si>
  <si>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</si>
  <si>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</si>
  <si>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</si>
  <si>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</si>
  <si>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</si>
  <si>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</si>
  <si>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</si>
  <si>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</si>
  <si>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</si>
  <si>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</si>
  <si>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</si>
  <si>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</si>
  <si>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</si>
  <si>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</si>
  <si>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</si>
  <si>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</si>
  <si>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</si>
  <si>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</si>
  <si>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</si>
  <si>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</si>
  <si>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</si>
  <si>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</si>
  <si>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</si>
  <si>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</si>
  <si>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</si>
  <si>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</si>
  <si>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</si>
  <si>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</si>
  <si>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</si>
  <si>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</si>
  <si>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</si>
  <si>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</si>
  <si>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</si>
  <si>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</si>
  <si>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</si>
  <si>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</si>
  <si>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</si>
  <si>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</si>
  <si>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</si>
  <si>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</si>
  <si>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</si>
  <si>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</si>
  <si>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</si>
  <si>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</si>
  <si>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</si>
  <si>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</si>
  <si>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</si>
  <si>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</si>
  <si>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</si>
  <si>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</si>
  <si>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</si>
  <si>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</si>
  <si>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</si>
  <si>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</si>
  <si>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</si>
  <si>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</si>
  <si>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</si>
  <si>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</si>
  <si>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</si>
  <si>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</si>
  <si>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</si>
  <si>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</si>
  <si>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</si>
  <si>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</si>
  <si>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</si>
  <si>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</si>
  <si>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</si>
  <si>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</si>
  <si>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</si>
  <si>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</si>
  <si>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</si>
  <si>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</si>
  <si>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</si>
  <si>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</si>
  <si>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</si>
  <si>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</si>
  <si>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</si>
  <si>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</si>
  <si>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</si>
  <si>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</si>
  <si>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</si>
  <si>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</si>
  <si>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</si>
  <si>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</si>
  <si>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</si>
  <si>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</si>
  <si>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</si>
  <si>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</si>
  <si>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</si>
  <si>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</si>
  <si>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</si>
  <si>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</si>
  <si>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</si>
  <si>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</si>
  <si>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</si>
  <si>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</si>
  <si>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</si>
  <si>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</si>
  <si>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</si>
  <si>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</si>
  <si>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</si>
  <si>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</si>
  <si>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</si>
  <si>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</si>
  <si>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</si>
  <si>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</si>
  <si>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</si>
  <si>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</si>
  <si>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</si>
  <si>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</si>
  <si>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</si>
  <si>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</si>
  <si>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</si>
  <si>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</si>
  <si>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</si>
  <si>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</si>
  <si>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</si>
  <si>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</si>
  <si>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</si>
  <si>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</si>
  <si>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</si>
  <si>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</si>
  <si>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</si>
  <si>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</si>
  <si>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</si>
  <si>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</si>
  <si>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</si>
  <si>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</si>
  <si>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</si>
  <si>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</si>
  <si>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</si>
  <si>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</si>
  <si>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</si>
  <si>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</si>
  <si>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</si>
  <si>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</si>
  <si>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</si>
  <si>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</si>
  <si>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</si>
  <si>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</si>
  <si>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</si>
  <si>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</si>
  <si>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</si>
  <si>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</si>
  <si>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</si>
  <si>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</si>
  <si>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</si>
  <si>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</si>
  <si>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</si>
  <si>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</si>
  <si>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</si>
  <si>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</si>
  <si>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</si>
  <si>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</si>
  <si>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</si>
  <si>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</si>
  <si>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</si>
  <si>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</si>
  <si>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</si>
  <si>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</si>
  <si>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</si>
  <si>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</si>
  <si>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</si>
  <si>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</si>
  <si>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</si>
  <si>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</si>
  <si>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</si>
  <si>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</si>
  <si>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</si>
  <si>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</si>
  <si>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</si>
  <si>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</si>
  <si>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</si>
  <si>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</si>
  <si>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</si>
  <si>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</si>
  <si>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</si>
  <si>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</si>
  <si>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</si>
  <si>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</si>
  <si>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</si>
  <si>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</si>
  <si>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</si>
  <si>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</si>
  <si>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</si>
  <si>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</si>
  <si>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</si>
  <si>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</si>
  <si>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</si>
  <si>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</si>
  <si>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</si>
  <si>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</si>
  <si>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</si>
  <si>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</si>
  <si>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</si>
  <si>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</si>
  <si>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</si>
  <si>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</si>
  <si>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</si>
  <si>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</si>
  <si>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</si>
  <si>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</si>
  <si>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</si>
  <si>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</si>
  <si>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</si>
  <si>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</si>
  <si>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</si>
  <si>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</si>
  <si>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</si>
  <si>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</si>
  <si>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</si>
  <si>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</si>
  <si>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</si>
  <si>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</si>
  <si>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</si>
  <si>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</si>
  <si>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</si>
  <si>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</si>
  <si>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</si>
  <si>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</si>
  <si>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</si>
  <si>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</si>
  <si>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</si>
  <si>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</si>
  <si>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</si>
  <si>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</si>
  <si>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</si>
  <si>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</si>
  <si>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</si>
  <si>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</si>
  <si>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</si>
  <si>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</si>
  <si>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</si>
  <si>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</si>
  <si>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</si>
  <si>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</si>
  <si>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</si>
  <si>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</si>
  <si>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</si>
  <si>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</si>
  <si>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</si>
  <si>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</si>
  <si>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</si>
  <si>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</si>
  <si>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</si>
  <si>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</si>
  <si>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</si>
  <si>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</si>
  <si>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</si>
  <si>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</si>
  <si>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</si>
  <si>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</si>
  <si>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</si>
  <si>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</si>
  <si>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</si>
  <si>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</si>
  <si>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</si>
  <si>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</si>
  <si>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</si>
  <si>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</si>
  <si>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</si>
  <si>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</si>
  <si>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</si>
  <si>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</si>
  <si>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</si>
  <si>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</si>
  <si>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</si>
  <si>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</si>
  <si>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</si>
  <si>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</si>
  <si>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</si>
  <si>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</si>
  <si>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</si>
  <si>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</si>
  <si>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</si>
  <si>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</si>
  <si>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</si>
  <si>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</si>
  <si>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</si>
  <si>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</si>
  <si>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</si>
  <si>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</si>
  <si>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</si>
  <si>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</si>
  <si>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</si>
  <si>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</si>
  <si>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</si>
  <si>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</si>
  <si>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</si>
  <si>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</si>
  <si>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</si>
  <si>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</si>
  <si>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</si>
  <si>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</si>
  <si>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</si>
  <si>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</si>
  <si>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</si>
  <si>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</si>
  <si>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</si>
  <si>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</si>
  <si>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</si>
  <si>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</si>
  <si>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</si>
  <si>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</si>
  <si>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</si>
  <si>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</si>
  <si>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</si>
  <si>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</si>
  <si>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</si>
  <si>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</si>
  <si>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</si>
  <si>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</si>
  <si>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</si>
  <si>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</si>
  <si>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</si>
  <si>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</si>
  <si>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</si>
  <si>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</si>
  <si>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</si>
  <si>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</si>
  <si>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</si>
  <si>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</si>
  <si>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</si>
  <si>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</si>
  <si>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</si>
  <si>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</si>
  <si>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</si>
  <si>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</si>
  <si>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</si>
  <si>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</si>
  <si>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</si>
  <si>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</si>
  <si>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</si>
  <si>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</si>
  <si>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</si>
  <si>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</si>
  <si>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</si>
  <si>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</si>
  <si>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</si>
  <si>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</si>
  <si>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</si>
  <si>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</si>
  <si>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</si>
  <si>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</si>
  <si>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</si>
  <si>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</si>
  <si>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</si>
  <si>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</si>
  <si>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</si>
  <si>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</si>
  <si>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</si>
  <si>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</si>
  <si>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</si>
  <si>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</si>
  <si>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</si>
  <si>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</si>
  <si>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</si>
  <si>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</si>
  <si>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</si>
  <si>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</si>
  <si>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</si>
  <si>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</si>
  <si>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</si>
  <si>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</si>
  <si>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</si>
  <si>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</si>
  <si>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</si>
  <si>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</si>
  <si>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</si>
  <si>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</si>
  <si>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</si>
  <si>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</si>
  <si>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</si>
  <si>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</si>
  <si>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</si>
  <si>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</si>
  <si>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</si>
  <si>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</si>
  <si>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</si>
  <si>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</si>
  <si>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</si>
  <si>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</si>
  <si>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</si>
  <si>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</si>
  <si>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</si>
  <si>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</si>
  <si>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</si>
  <si>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</si>
  <si>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</si>
  <si>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</si>
  <si>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</si>
  <si>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</si>
  <si>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</si>
  <si>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</si>
  <si>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</si>
  <si>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</si>
  <si>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</si>
  <si>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</si>
  <si>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</si>
  <si>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</si>
  <si>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</si>
  <si>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</si>
  <si>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</si>
  <si>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</si>
  <si>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</si>
  <si>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</si>
  <si>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</si>
  <si>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</si>
  <si>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</si>
  <si>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</si>
  <si>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</si>
  <si>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</si>
  <si>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</si>
  <si>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</si>
  <si>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</si>
  <si>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</si>
  <si>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</si>
  <si>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</si>
  <si>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</si>
  <si>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</si>
  <si>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</si>
  <si>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</si>
  <si>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</si>
  <si>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</si>
  <si>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</si>
  <si>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</si>
  <si>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</si>
  <si>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</si>
  <si>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</si>
  <si>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</si>
  <si>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</si>
  <si>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</si>
  <si>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</si>
  <si>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</si>
  <si>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</si>
  <si>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</si>
  <si>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</si>
  <si>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</si>
  <si>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</si>
  <si>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</si>
  <si>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</si>
  <si>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</si>
  <si>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</si>
  <si>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</si>
  <si>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</si>
  <si>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</si>
  <si>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</si>
  <si>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</si>
  <si>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</si>
  <si>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</si>
  <si>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</si>
  <si>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</si>
  <si>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</si>
  <si>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</si>
  <si>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</si>
  <si>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</si>
  <si>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</si>
  <si>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</si>
  <si>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</si>
  <si>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</si>
  <si>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</si>
  <si>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</si>
  <si>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</si>
  <si>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</si>
  <si>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</si>
  <si>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</si>
  <si>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</si>
  <si>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</si>
  <si>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</si>
  <si>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</si>
  <si>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</si>
  <si>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</si>
  <si>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</si>
  <si>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</si>
  <si>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</si>
  <si>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</si>
  <si>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</si>
  <si>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</si>
  <si>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</si>
  <si>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</si>
  <si>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</si>
  <si>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</si>
  <si>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</si>
  <si>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</si>
  <si>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</si>
  <si>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</si>
  <si>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</si>
  <si>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</si>
  <si>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</si>
  <si>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</si>
  <si>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</si>
  <si>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</si>
  <si>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</si>
  <si>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</si>
  <si>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</si>
  <si>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</si>
  <si>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</si>
  <si>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</si>
  <si>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</si>
  <si>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</si>
  <si>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</si>
  <si>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</si>
  <si>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</si>
  <si>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</si>
  <si>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</si>
  <si>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</si>
  <si>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</si>
  <si>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</si>
  <si>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</si>
  <si>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</si>
  <si>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</si>
  <si>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</si>
  <si>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</si>
  <si>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</si>
  <si>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</si>
  <si>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</si>
  <si>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</si>
  <si>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</si>
  <si>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</si>
  <si>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</si>
  <si>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</si>
  <si>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</si>
  <si>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</si>
  <si>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</si>
  <si>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</si>
  <si>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</si>
  <si>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</si>
  <si>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</si>
  <si>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</si>
  <si>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</si>
  <si>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</si>
  <si>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</si>
  <si>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</si>
  <si>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</si>
  <si>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</si>
  <si>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</si>
  <si>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</si>
  <si>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</si>
  <si>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</si>
  <si>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</si>
  <si>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</si>
  <si>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</si>
  <si>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</si>
  <si>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</si>
  <si>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</si>
  <si>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</si>
  <si>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</si>
  <si>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</si>
  <si>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</si>
  <si>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</si>
  <si>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</si>
  <si>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</si>
  <si>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</si>
  <si>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</si>
  <si>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</si>
  <si>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</si>
  <si>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</si>
  <si>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</si>
  <si>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</si>
  <si>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</si>
  <si>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</si>
  <si>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</si>
  <si>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</si>
  <si>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</si>
  <si>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</si>
  <si>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</si>
  <si>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</si>
  <si>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</si>
  <si>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</si>
  <si>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</si>
  <si>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</si>
  <si>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</si>
  <si>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</si>
  <si>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</si>
  <si>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</si>
  <si>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</si>
  <si>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</si>
  <si>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</si>
  <si>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</si>
  <si>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</si>
  <si>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</si>
  <si>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</si>
  <si>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</si>
  <si>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</si>
  <si>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</si>
  <si>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</si>
  <si>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</si>
  <si>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</si>
  <si>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</si>
  <si>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</si>
  <si>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</si>
  <si>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</si>
  <si>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</si>
  <si>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</si>
  <si>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</si>
  <si>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</si>
  <si>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</si>
  <si>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</si>
  <si>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</si>
  <si>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</si>
  <si>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</si>
  <si>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</si>
  <si>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</si>
  <si>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</si>
  <si>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</si>
  <si>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</si>
  <si>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</si>
  <si>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</si>
  <si>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</si>
  <si>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</si>
  <si>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</si>
  <si>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</si>
  <si>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</si>
  <si>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</si>
  <si>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</si>
  <si>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</si>
  <si>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</si>
  <si>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</si>
  <si>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</si>
  <si>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</si>
  <si>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</si>
  <si>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</si>
  <si>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</si>
  <si>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</si>
  <si>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</si>
  <si>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</si>
  <si>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</si>
  <si>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</si>
  <si>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</si>
  <si>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</si>
  <si>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</si>
  <si>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</si>
  <si>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</si>
  <si>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</si>
  <si>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</si>
  <si>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</si>
  <si>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</si>
  <si>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</si>
  <si>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</si>
  <si>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</si>
  <si>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</si>
  <si>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</si>
  <si>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</si>
  <si>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</si>
  <si>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</si>
  <si>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</si>
  <si>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</si>
  <si>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</si>
  <si>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</si>
  <si>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</si>
  <si>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</si>
  <si>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</si>
  <si>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</si>
  <si>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</si>
  <si>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</si>
  <si>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</si>
  <si>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</si>
  <si>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</si>
  <si>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</si>
  <si>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</si>
  <si>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</si>
  <si>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</si>
  <si>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</si>
  <si>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</si>
  <si>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</si>
  <si>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</si>
  <si>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</si>
  <si>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</si>
  <si>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</si>
  <si>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</si>
  <si>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</si>
  <si>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</si>
  <si>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</si>
  <si>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</si>
  <si>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</si>
  <si>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</si>
  <si>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</si>
  <si>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</si>
  <si>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</si>
  <si>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</si>
  <si>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</si>
  <si>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</si>
  <si>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</si>
  <si>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</si>
  <si>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</si>
  <si>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</si>
  <si>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</si>
  <si>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</si>
  <si>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</si>
  <si>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</si>
  <si>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</si>
  <si>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</si>
  <si>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</si>
  <si>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</si>
  <si>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</si>
  <si>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</si>
  <si>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</si>
  <si>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</si>
  <si>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</si>
  <si>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</si>
  <si>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</si>
  <si>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</si>
  <si>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</si>
  <si>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</si>
  <si>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</si>
  <si>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</si>
  <si>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</si>
  <si>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</si>
  <si>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</si>
  <si>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</si>
  <si>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</si>
  <si>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</si>
  <si>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</si>
  <si>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</si>
  <si>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</si>
  <si>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</si>
  <si>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</si>
  <si>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</si>
  <si>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</si>
  <si>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</si>
  <si>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</si>
  <si>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</si>
  <si>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</si>
  <si>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</si>
  <si>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</si>
  <si>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</si>
  <si>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</si>
  <si>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</si>
  <si>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</si>
  <si>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</si>
  <si>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</si>
  <si>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</si>
  <si>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</si>
  <si>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</si>
  <si>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</si>
  <si>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</si>
  <si>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</si>
  <si>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</si>
  <si>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</si>
  <si>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</si>
  <si>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</si>
  <si>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</si>
  <si>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</si>
  <si>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</si>
  <si>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</si>
  <si>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</si>
  <si>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</si>
  <si>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</si>
  <si>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</si>
  <si>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</si>
  <si>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</si>
  <si>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</si>
  <si>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</si>
  <si>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</si>
  <si>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</si>
  <si>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</si>
  <si>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</si>
  <si>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</si>
  <si>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</si>
  <si>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</si>
  <si>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</si>
  <si>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</si>
  <si>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</si>
  <si>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</si>
  <si>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</si>
  <si>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</si>
  <si>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</si>
  <si>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</si>
  <si>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</si>
  <si>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</si>
  <si>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</si>
  <si>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</si>
  <si>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</si>
  <si>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</si>
  <si>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</si>
  <si>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</si>
  <si>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</si>
  <si>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</si>
  <si>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</si>
  <si>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</si>
  <si>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</si>
  <si>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</si>
  <si>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</si>
  <si>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</si>
  <si>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</si>
  <si>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</si>
  <si>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</si>
  <si>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</si>
  <si>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</si>
  <si>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</si>
  <si>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</si>
  <si>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</si>
  <si>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</si>
  <si>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</si>
  <si>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</si>
  <si>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</si>
  <si>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</si>
  <si>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</si>
  <si>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</si>
  <si>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</si>
  <si>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</si>
  <si>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</si>
  <si>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</si>
  <si>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</si>
  <si>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</si>
  <si>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</si>
  <si>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</si>
  <si>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</si>
  <si>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</si>
  <si>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</si>
  <si>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</si>
  <si>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</si>
  <si>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</si>
  <si>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</si>
  <si>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</si>
  <si>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</si>
  <si>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</si>
  <si>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</si>
  <si>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</si>
  <si>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</si>
  <si>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</si>
  <si>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</si>
  <si>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</si>
  <si>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</si>
  <si>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</si>
  <si>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</si>
  <si>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</si>
  <si>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</si>
  <si>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</si>
  <si>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</si>
  <si>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</si>
  <si>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</si>
  <si>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</si>
  <si>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</si>
  <si>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</si>
  <si>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</si>
  <si>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</si>
  <si>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</si>
  <si>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</si>
  <si>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</si>
  <si>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</si>
  <si>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</si>
  <si>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</si>
  <si>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</si>
  <si>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</si>
  <si>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</si>
  <si>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</si>
  <si>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</si>
  <si>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</si>
  <si>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</si>
  <si>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</si>
  <si>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</si>
  <si>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</si>
  <si>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</si>
  <si>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</si>
  <si>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</si>
  <si>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</si>
  <si>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</si>
  <si>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</si>
  <si>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</si>
  <si>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</si>
  <si>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</si>
  <si>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</si>
  <si>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</si>
  <si>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</si>
  <si>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</si>
  <si>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</si>
  <si>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</si>
  <si>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</si>
  <si>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</si>
  <si>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</si>
  <si>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</si>
  <si>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</si>
  <si>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</si>
  <si>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</si>
  <si>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</si>
  <si>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</si>
  <si>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</si>
  <si>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</si>
  <si>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</si>
  <si>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</si>
  <si>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</si>
  <si>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</si>
  <si>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</si>
  <si>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</si>
  <si>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</si>
  <si>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</si>
  <si>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</si>
  <si>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</si>
  <si>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</si>
  <si>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</si>
  <si>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</si>
  <si>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</si>
  <si>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</si>
  <si>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</si>
  <si>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</si>
  <si>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</si>
  <si>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</si>
  <si>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</si>
  <si>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</si>
  <si>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</si>
  <si>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</si>
  <si>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</si>
  <si>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</si>
  <si>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</si>
  <si>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</si>
  <si>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</si>
  <si>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</si>
  <si>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</si>
  <si>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</si>
  <si>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</si>
  <si>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</si>
  <si>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</si>
  <si>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</si>
  <si>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</si>
  <si>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</si>
  <si>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</si>
  <si>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</si>
  <si>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</si>
  <si>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</si>
  <si>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</si>
  <si>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</si>
  <si>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</si>
  <si>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</si>
  <si>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</si>
  <si>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</si>
  <si>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</si>
  <si>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</si>
  <si>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</si>
  <si>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</si>
  <si>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</si>
  <si>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</si>
  <si>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</si>
  <si>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</si>
  <si>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</si>
  <si>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</si>
  <si>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</si>
  <si>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</si>
  <si>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</si>
  <si>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</si>
  <si>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</si>
  <si>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</si>
  <si>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</si>
  <si>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</si>
  <si>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</si>
  <si>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</si>
  <si>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</si>
  <si>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</si>
  <si>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</si>
  <si>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</si>
  <si>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</si>
  <si>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</si>
  <si>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</si>
  <si>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</si>
  <si>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</si>
  <si>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</si>
  <si>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</si>
  <si>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</si>
  <si>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</si>
  <si>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</si>
  <si>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</si>
  <si>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</si>
  <si>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</si>
  <si>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</si>
  <si>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</si>
  <si>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</si>
  <si>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</si>
  <si>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</si>
  <si>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</si>
  <si>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</si>
  <si>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</si>
  <si>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</si>
  <si>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</si>
  <si>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</si>
  <si>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</si>
  <si>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</si>
  <si>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</si>
  <si>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</si>
  <si>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</si>
  <si>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</si>
  <si>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</si>
  <si>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</si>
  <si>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</si>
  <si>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</si>
  <si>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</si>
  <si>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</si>
  <si>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</si>
  <si>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</si>
  <si>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</si>
  <si>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</si>
  <si>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</si>
  <si>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</si>
  <si>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</si>
  <si>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</si>
  <si>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</si>
  <si>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</si>
  <si>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</si>
  <si>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</si>
  <si>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</si>
  <si>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</si>
  <si>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</si>
  <si>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</si>
  <si>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</si>
  <si>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</si>
  <si>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</si>
  <si>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</si>
  <si>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</si>
  <si>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</si>
  <si>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</si>
  <si>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</si>
  <si>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</si>
  <si>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</si>
  <si>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</si>
  <si>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</si>
  <si>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</si>
  <si>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</si>
  <si>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</si>
  <si>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</si>
  <si>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</si>
  <si>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</si>
  <si>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</si>
  <si>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</si>
  <si>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</si>
  <si>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</si>
  <si>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</si>
  <si>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</si>
  <si>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</si>
  <si>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</si>
  <si>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</si>
  <si>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</si>
  <si>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</si>
  <si>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</si>
  <si>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</si>
  <si>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</si>
  <si>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</si>
  <si>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</si>
  <si>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</si>
  <si>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</si>
  <si>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</si>
  <si>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</si>
  <si>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</si>
  <si>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</si>
  <si>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</si>
  <si>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</si>
  <si>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</si>
  <si>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</si>
  <si>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</si>
  <si>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</si>
  <si>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</si>
  <si>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</si>
  <si>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</si>
  <si>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</si>
  <si>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</si>
  <si>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</si>
  <si>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</si>
  <si>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</si>
  <si>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</si>
  <si>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</si>
  <si>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</si>
  <si>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</si>
  <si>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</si>
  <si>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</si>
  <si>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</si>
  <si>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</si>
  <si>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</si>
  <si>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</si>
  <si>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</si>
  <si>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</si>
  <si>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</si>
  <si>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</si>
  <si>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</si>
  <si>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</si>
  <si>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</si>
  <si>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</si>
  <si>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</si>
  <si>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</si>
  <si>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</si>
  <si>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</si>
  <si>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</si>
  <si>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</si>
  <si>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</si>
  <si>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</si>
  <si>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</si>
  <si>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</si>
  <si>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</si>
  <si>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</si>
  <si>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</si>
  <si>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</si>
  <si>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</si>
  <si>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</si>
  <si>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</si>
  <si>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</si>
  <si>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</si>
  <si>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</si>
  <si>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</si>
  <si>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</si>
  <si>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</si>
  <si>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</si>
  <si>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</si>
  <si>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</si>
  <si>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</si>
  <si>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</si>
  <si>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</si>
  <si>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</si>
  <si>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</si>
  <si>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</si>
  <si>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</si>
  <si>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</si>
  <si>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</si>
  <si>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</si>
  <si>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</si>
  <si>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</si>
  <si>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</si>
  <si>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</si>
  <si>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</si>
  <si>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</si>
  <si>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</si>
  <si>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</si>
  <si>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</si>
  <si>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</si>
  <si>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</si>
  <si>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</si>
  <si>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</si>
  <si>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</si>
  <si>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</si>
  <si>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</si>
  <si>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</si>
  <si>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</si>
  <si>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</si>
  <si>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</si>
  <si>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</si>
  <si>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</si>
  <si>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</si>
  <si>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</si>
  <si>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</si>
  <si>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</si>
  <si>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</si>
  <si>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</si>
  <si>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</si>
  <si>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</si>
  <si>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</si>
  <si>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</si>
  <si>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</si>
  <si>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</si>
  <si>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</si>
  <si>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</si>
  <si>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</si>
  <si>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</si>
  <si>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</si>
  <si>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</si>
  <si>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</si>
  <si>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</si>
  <si>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</si>
  <si>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</si>
  <si>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</si>
  <si>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</si>
  <si>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</si>
  <si>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</si>
  <si>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</si>
  <si>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</si>
  <si>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</si>
  <si>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</si>
  <si>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</si>
  <si>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</si>
  <si>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</si>
  <si>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</si>
  <si>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</si>
  <si>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</si>
  <si>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</si>
  <si>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</si>
  <si>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</si>
  <si>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</si>
  <si>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</si>
  <si>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</si>
  <si>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</si>
  <si>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</si>
  <si>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</si>
  <si>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</si>
  <si>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</si>
  <si>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</si>
  <si>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</si>
  <si>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</si>
  <si>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</si>
  <si>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</si>
  <si>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</si>
  <si>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</si>
  <si>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</si>
  <si>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</si>
  <si>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</si>
  <si>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</si>
  <si>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</si>
  <si>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</si>
  <si>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</si>
  <si>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</si>
  <si>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</si>
  <si>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</si>
  <si>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</si>
  <si>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</si>
  <si>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</si>
  <si>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</si>
  <si>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</si>
  <si>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</si>
  <si>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</si>
  <si>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</si>
  <si>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</si>
  <si>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</si>
  <si>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</si>
  <si>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</si>
  <si>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</si>
  <si>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</si>
  <si>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</si>
  <si>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</si>
  <si>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</si>
  <si>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</si>
  <si>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</si>
  <si>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</si>
  <si>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</si>
  <si>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</si>
  <si>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</si>
  <si>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</si>
  <si>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</si>
  <si>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</si>
  <si>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</si>
  <si>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</si>
  <si>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</si>
  <si>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</si>
  <si>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</si>
  <si>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</si>
  <si>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</si>
  <si>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</si>
  <si>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</si>
  <si>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</si>
  <si>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</si>
  <si>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</si>
  <si>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</si>
  <si>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</si>
  <si>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</si>
  <si>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</si>
  <si>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</si>
  <si>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</si>
  <si>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</si>
  <si>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</si>
  <si>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</si>
  <si>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</si>
  <si>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</si>
  <si>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</si>
  <si>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</si>
  <si>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</si>
  <si>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</si>
  <si>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</si>
  <si>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</si>
  <si>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</si>
  <si>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</si>
  <si>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</si>
  <si>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</si>
  <si>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</si>
  <si>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</si>
  <si>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</si>
  <si>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</si>
  <si>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</si>
  <si>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</si>
  <si>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</si>
  <si>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</si>
  <si>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</si>
  <si>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</si>
  <si>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</si>
  <si>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</si>
  <si>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</si>
  <si>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</si>
  <si>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</si>
  <si>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</si>
  <si>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</si>
  <si>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</si>
  <si>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</si>
  <si>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</si>
  <si>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</si>
  <si>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</si>
  <si>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</si>
  <si>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</si>
  <si>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</si>
  <si>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</si>
  <si>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</si>
  <si>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</si>
  <si>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</si>
  <si>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</si>
  <si>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</si>
  <si>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</si>
  <si>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</si>
  <si>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</si>
  <si>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</si>
  <si>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</si>
  <si>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</si>
  <si>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</si>
  <si>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</si>
  <si>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</si>
  <si>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</si>
  <si>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</si>
  <si>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</si>
  <si>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</si>
  <si>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</si>
  <si>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</si>
  <si>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</si>
  <si>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</si>
  <si>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</si>
  <si>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</si>
  <si>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</si>
  <si>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</si>
  <si>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</si>
  <si>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</si>
  <si>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</si>
  <si>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</si>
  <si>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</si>
  <si>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</si>
  <si>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</si>
  <si>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</si>
  <si>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</si>
  <si>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</si>
  <si>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</si>
  <si>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</si>
  <si>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</si>
  <si>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</si>
  <si>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</si>
  <si>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</si>
  <si>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</si>
  <si>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</si>
  <si>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</si>
  <si>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</si>
  <si>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</si>
  <si>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</si>
  <si>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</si>
  <si>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</si>
  <si>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</si>
  <si>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</si>
  <si>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</si>
  <si>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</si>
  <si>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</si>
  <si>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</si>
  <si>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</si>
  <si>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</si>
  <si>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</si>
  <si>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</si>
  <si>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</si>
  <si>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</si>
  <si>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</si>
  <si>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</si>
  <si>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</si>
  <si>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</si>
  <si>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</si>
  <si>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</si>
  <si>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</si>
  <si>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</si>
  <si>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</si>
  <si>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</si>
  <si>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</si>
  <si>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</si>
  <si>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</si>
  <si>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</si>
  <si>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</si>
  <si>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</si>
  <si>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</si>
  <si>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</si>
  <si>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</si>
  <si>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</si>
  <si>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</si>
  <si>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</si>
  <si>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</si>
  <si>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</si>
  <si>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</si>
  <si>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</si>
  <si>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</si>
  <si>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</si>
  <si>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</si>
  <si>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</si>
  <si>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</si>
  <si>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</si>
  <si>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</si>
  <si>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</si>
  <si>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</si>
  <si>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</si>
  <si>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</si>
  <si>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</si>
  <si>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</si>
  <si>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</si>
  <si>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</si>
  <si>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</si>
  <si>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</si>
  <si>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</si>
  <si>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</si>
  <si>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</si>
  <si>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</si>
  <si>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</si>
  <si>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</si>
  <si>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</si>
  <si>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</si>
  <si>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</si>
  <si>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</si>
  <si>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</si>
  <si>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</si>
  <si>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</si>
  <si>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</si>
  <si>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</si>
  <si>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</si>
  <si>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</si>
  <si>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</si>
  <si>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</si>
  <si>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</si>
  <si>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</si>
  <si>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</si>
  <si>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</si>
  <si>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</si>
  <si>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</si>
  <si>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</si>
  <si>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</si>
  <si>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</si>
  <si>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</si>
  <si>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</si>
  <si>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</si>
  <si>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</si>
  <si>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</si>
  <si>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</si>
  <si>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</si>
  <si>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</si>
  <si>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</si>
  <si>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</si>
  <si>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</si>
  <si>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</si>
  <si>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</si>
  <si>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</si>
  <si>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</si>
  <si>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</si>
  <si>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</si>
  <si>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</si>
  <si>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</si>
  <si>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</si>
  <si>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</si>
  <si>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</si>
  <si>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</si>
  <si>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</si>
  <si>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</si>
  <si>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</si>
  <si>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</si>
  <si>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</si>
  <si>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</si>
  <si>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</si>
  <si>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</si>
  <si>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</si>
  <si>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</si>
  <si>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</si>
  <si>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</si>
  <si>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</si>
  <si>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</si>
  <si>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</si>
  <si>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</si>
  <si>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</si>
  <si>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</si>
  <si>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</si>
  <si>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</si>
  <si>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</si>
  <si>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</si>
  <si>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</si>
  <si>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</si>
  <si>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</si>
  <si>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</si>
  <si>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</si>
  <si>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</si>
  <si>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</si>
  <si>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</si>
  <si>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</si>
  <si>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</si>
  <si>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</si>
  <si>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</si>
  <si>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</si>
  <si>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</si>
  <si>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</si>
  <si>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</si>
  <si>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</si>
  <si>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</si>
  <si>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</si>
  <si>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</si>
  <si>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</si>
  <si>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</si>
  <si>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</si>
  <si>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</si>
  <si>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</si>
  <si>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</si>
  <si>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</si>
  <si>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</si>
  <si>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</si>
  <si>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</si>
  <si>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</si>
  <si>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</si>
  <si>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</si>
  <si>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</si>
  <si>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</si>
  <si>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</si>
  <si>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</si>
  <si>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</si>
  <si>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</si>
  <si>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</si>
  <si>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</si>
  <si>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</si>
  <si>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</si>
  <si>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</si>
  <si>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</si>
  <si>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</si>
  <si>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</si>
  <si>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</si>
  <si>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</si>
  <si>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</si>
  <si>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</si>
  <si>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</si>
  <si>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</si>
  <si>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</si>
  <si>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</si>
  <si>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</si>
  <si>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</si>
  <si>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</si>
  <si>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</si>
  <si>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</si>
  <si>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</si>
  <si>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</si>
  <si>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</si>
  <si>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</si>
  <si>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</si>
  <si>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</si>
  <si>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</si>
  <si>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</si>
  <si>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</si>
  <si>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</si>
  <si>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</si>
  <si>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</si>
  <si>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</si>
  <si>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</si>
  <si>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</si>
  <si>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</si>
  <si>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</si>
  <si>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</si>
  <si>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</si>
  <si>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</si>
  <si>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</si>
  <si>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</si>
  <si>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</si>
  <si>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</si>
  <si>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</si>
  <si>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</si>
  <si>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</si>
  <si>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</si>
  <si>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</si>
  <si>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</si>
  <si>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</si>
  <si>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</si>
  <si>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</si>
  <si>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</si>
  <si>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</si>
  <si>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</si>
  <si>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</si>
  <si>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</si>
  <si>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</si>
  <si>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</si>
  <si>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</si>
  <si>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</si>
  <si>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</si>
  <si>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</si>
  <si>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</si>
  <si>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</si>
  <si>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</si>
  <si>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</si>
  <si>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</si>
  <si>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</si>
  <si>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</si>
  <si>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</si>
  <si>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</si>
  <si>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</si>
  <si>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</si>
  <si>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</si>
  <si>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</si>
  <si>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</si>
  <si>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</si>
  <si>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</si>
  <si>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</si>
  <si>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</si>
  <si>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</si>
  <si>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</si>
  <si>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</si>
  <si>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</si>
  <si>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</si>
  <si>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</si>
  <si>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</si>
  <si>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</si>
  <si>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</si>
  <si>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</si>
  <si>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</si>
  <si>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</si>
  <si>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</si>
  <si>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</si>
  <si>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</si>
  <si>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</si>
  <si>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</si>
  <si>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</si>
  <si>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</si>
  <si>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</si>
  <si>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</si>
  <si>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</si>
  <si>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</si>
  <si>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</si>
  <si>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</si>
  <si>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</si>
  <si>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</si>
  <si>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</si>
  <si>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</si>
  <si>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</si>
  <si>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</si>
  <si>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</si>
  <si>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</si>
  <si>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</si>
  <si>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</si>
  <si>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</si>
  <si>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</si>
  <si>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</si>
  <si>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</si>
  <si>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</si>
  <si>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</si>
  <si>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</si>
  <si>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</si>
  <si>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</si>
  <si>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</si>
  <si>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</si>
  <si>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</si>
  <si>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</si>
  <si>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</si>
  <si>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</si>
  <si>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</si>
  <si>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</si>
  <si>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</si>
  <si>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</si>
  <si>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</si>
  <si>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</si>
  <si>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</si>
  <si>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</si>
  <si>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</si>
  <si>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</si>
  <si>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</si>
  <si>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</si>
  <si>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</si>
  <si>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</si>
  <si>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</si>
  <si>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</si>
  <si>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</si>
  <si>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</si>
  <si>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</si>
  <si>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</si>
  <si>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</si>
  <si>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</si>
  <si>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</si>
  <si>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</si>
  <si>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</si>
  <si>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</si>
  <si>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</si>
  <si>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</si>
  <si>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</si>
  <si>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</si>
  <si>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</si>
  <si>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</si>
  <si>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</si>
  <si>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</si>
  <si>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</si>
  <si>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</si>
  <si>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</si>
  <si>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</si>
  <si>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</si>
  <si>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</si>
  <si>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</si>
  <si>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</si>
  <si>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</si>
  <si>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</si>
  <si>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</si>
  <si>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</si>
  <si>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</si>
  <si>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</si>
  <si>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</si>
  <si>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</si>
  <si>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</si>
  <si>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</si>
  <si>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</si>
  <si>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</si>
  <si>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</si>
  <si>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</si>
  <si>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</si>
  <si>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</si>
  <si>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</si>
  <si>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</si>
  <si>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</si>
  <si>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</si>
  <si>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</si>
  <si>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</si>
  <si>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</si>
  <si>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</si>
  <si>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</si>
  <si>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</si>
  <si>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</si>
  <si>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</si>
  <si>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</si>
  <si>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</si>
  <si>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</si>
  <si>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</si>
  <si>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</si>
  <si>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</si>
  <si>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</si>
  <si>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</si>
  <si>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</si>
  <si>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</si>
  <si>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</si>
  <si>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</si>
  <si>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</si>
  <si>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</si>
  <si>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</si>
  <si>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</si>
  <si>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</si>
  <si>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</si>
  <si>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</si>
  <si>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</si>
  <si>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</si>
  <si>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</si>
  <si>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</si>
  <si>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</si>
  <si>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</si>
  <si>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</si>
  <si>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</si>
  <si>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</si>
  <si>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</si>
  <si>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</si>
  <si>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</si>
  <si>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</si>
  <si>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</si>
  <si>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</si>
  <si>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</si>
  <si>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</si>
  <si>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</si>
  <si>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</si>
  <si>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</si>
  <si>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</si>
  <si>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</si>
  <si>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</si>
  <si>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</si>
  <si>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</si>
  <si>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</si>
  <si>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</si>
  <si>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</si>
  <si>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</si>
  <si>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</si>
  <si>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</si>
  <si>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</si>
  <si>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</si>
  <si>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</si>
  <si>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</si>
  <si>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</si>
  <si>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</si>
  <si>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</si>
  <si>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</si>
  <si>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</si>
  <si>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</si>
  <si>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</si>
  <si>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</si>
  <si>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</si>
  <si>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</si>
  <si>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</si>
  <si>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</si>
  <si>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</si>
  <si>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</si>
  <si>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</si>
  <si>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</si>
  <si>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</si>
  <si>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</si>
  <si>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</si>
  <si>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</si>
  <si>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</si>
  <si>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</si>
  <si>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</si>
  <si>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</si>
  <si>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</si>
  <si>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</si>
  <si>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</si>
  <si>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</si>
  <si>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</si>
  <si>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</si>
  <si>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</si>
  <si>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</si>
  <si>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</si>
  <si>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</si>
  <si>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</si>
  <si>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</si>
  <si>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</si>
  <si>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</si>
  <si>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</si>
  <si>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</si>
  <si>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</si>
  <si>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</si>
  <si>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</si>
  <si>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</si>
  <si>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</si>
  <si>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</si>
  <si>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</si>
  <si>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</si>
  <si>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</si>
  <si>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</si>
  <si>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</si>
  <si>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</si>
  <si>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</si>
  <si>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</si>
  <si>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</si>
  <si>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</si>
  <si>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</si>
  <si>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</si>
  <si>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</si>
  <si>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</si>
  <si>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</si>
  <si>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</si>
  <si>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</si>
  <si>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</si>
  <si>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</si>
  <si>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</si>
  <si>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</si>
  <si>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</si>
  <si>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</si>
  <si>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</si>
  <si>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</si>
  <si>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</si>
  <si>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</si>
  <si>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</si>
  <si>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</si>
  <si>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</si>
  <si>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</si>
  <si>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</si>
  <si>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</si>
  <si>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</si>
  <si>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</si>
  <si>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</si>
  <si>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</si>
  <si>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</si>
  <si>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</si>
  <si>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</si>
  <si>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</si>
  <si>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</si>
  <si>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</si>
  <si>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</si>
  <si>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</si>
  <si>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</si>
  <si>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</si>
  <si>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</si>
  <si>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</si>
  <si>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</si>
  <si>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</si>
  <si>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</si>
  <si>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</si>
  <si>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</si>
  <si>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</si>
  <si>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</si>
  <si>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</si>
  <si>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</si>
  <si>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</si>
  <si>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</si>
  <si>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</si>
  <si>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</si>
  <si>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</si>
  <si>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</si>
  <si>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</si>
  <si>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</si>
  <si>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</si>
  <si>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</si>
  <si>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</si>
  <si>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</si>
  <si>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</si>
  <si>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</si>
  <si>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</si>
  <si>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</si>
  <si>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</si>
  <si>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</si>
  <si>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</si>
  <si>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</si>
  <si>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</si>
  <si>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</si>
  <si>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</si>
  <si>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</si>
  <si>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</si>
  <si>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</si>
  <si>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</si>
  <si>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</si>
  <si>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</si>
  <si>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</si>
  <si>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</si>
  <si>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</si>
  <si>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</si>
  <si>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</si>
  <si>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</si>
  <si>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</si>
  <si>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</si>
  <si>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</si>
  <si>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</si>
  <si>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</si>
  <si>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</si>
  <si>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</si>
  <si>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</si>
  <si>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</si>
  <si>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</si>
  <si>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</si>
  <si>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</si>
  <si>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</si>
  <si>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</si>
  <si>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</si>
  <si>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</si>
  <si>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</si>
  <si>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</si>
  <si>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</si>
  <si>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</si>
  <si>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</si>
  <si>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</si>
  <si>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</si>
  <si>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</si>
  <si>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</si>
  <si>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</si>
  <si>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</si>
  <si>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</si>
  <si>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</si>
  <si>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</si>
  <si>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</si>
  <si>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</si>
  <si>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</si>
  <si>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</si>
  <si>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</si>
  <si>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</si>
  <si>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</si>
  <si>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</si>
  <si>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</si>
  <si>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</si>
  <si>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</si>
  <si>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</si>
  <si>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</si>
  <si>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</si>
  <si>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</si>
  <si>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</si>
  <si>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</si>
  <si>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</si>
  <si>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</si>
  <si>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</si>
  <si>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</si>
  <si>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</si>
  <si>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</si>
  <si>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</si>
  <si>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</si>
  <si>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</si>
  <si>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</si>
  <si>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</si>
  <si>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</si>
  <si>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</si>
  <si>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</si>
  <si>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</si>
  <si>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</si>
  <si>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</si>
  <si>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</si>
  <si>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</si>
  <si>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</si>
  <si>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</si>
  <si>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</si>
  <si>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</si>
  <si>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</si>
  <si>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</si>
  <si>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</si>
  <si>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</si>
  <si>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</si>
  <si>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</si>
  <si>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</si>
  <si>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</si>
  <si>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</si>
  <si>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</si>
  <si>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</si>
  <si>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</si>
  <si>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</si>
  <si>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</si>
  <si>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</si>
  <si>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</si>
  <si>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</si>
  <si>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</si>
  <si>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</si>
  <si>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</si>
  <si>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</si>
  <si>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</si>
  <si>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</si>
  <si>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</si>
  <si>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</si>
  <si>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</si>
  <si>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</si>
  <si>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</si>
  <si>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</si>
  <si>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</si>
  <si>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</si>
  <si>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</si>
  <si>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</si>
  <si>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</si>
  <si>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</si>
  <si>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</si>
  <si>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</si>
  <si>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</si>
  <si>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</si>
  <si>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</si>
  <si>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</si>
  <si>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</si>
  <si>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</si>
  <si>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</si>
  <si>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</si>
  <si>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</si>
  <si>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</si>
  <si>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</si>
  <si>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</si>
  <si>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</si>
  <si>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</si>
  <si>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</si>
  <si>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</si>
  <si>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</si>
  <si>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</si>
  <si>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</si>
  <si>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</si>
  <si>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</si>
  <si>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</si>
  <si>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</si>
  <si>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</si>
  <si>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</si>
  <si>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</si>
  <si>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</si>
  <si>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</si>
  <si>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</si>
  <si>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</si>
  <si>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</si>
  <si>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</si>
  <si>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</si>
  <si>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</si>
  <si>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</si>
  <si>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</si>
  <si>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</si>
  <si>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</si>
  <si>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</si>
  <si>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</si>
  <si>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</si>
  <si>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</si>
  <si>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</si>
  <si>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</si>
  <si>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</si>
  <si>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</si>
  <si>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</si>
  <si>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</si>
  <si>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</si>
  <si>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</si>
  <si>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</si>
  <si>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</si>
  <si>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</si>
  <si>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</si>
  <si>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</si>
  <si>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</si>
  <si>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</si>
  <si>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</si>
  <si>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</si>
  <si>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</si>
  <si>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</si>
  <si>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</si>
  <si>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</si>
  <si>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</si>
  <si>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</si>
  <si>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</si>
  <si>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</si>
  <si>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</si>
  <si>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</si>
  <si>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</si>
  <si>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</si>
  <si>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</si>
  <si>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</si>
  <si>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</si>
  <si>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</si>
  <si>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</si>
  <si>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</si>
  <si>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</si>
  <si>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</si>
  <si>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</si>
  <si>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</si>
  <si>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</si>
  <si>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</si>
  <si>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</si>
  <si>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</si>
  <si>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</si>
  <si>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</si>
  <si>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</si>
  <si>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</si>
  <si>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</si>
  <si>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</si>
  <si>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</si>
  <si>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</si>
  <si>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</si>
  <si>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</si>
  <si>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</si>
  <si>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</si>
  <si>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</si>
  <si>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</si>
  <si>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</si>
  <si>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</si>
  <si>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</si>
  <si>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</si>
  <si>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</si>
  <si>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</si>
  <si>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</si>
  <si>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</si>
  <si>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</si>
  <si>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</si>
  <si>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</si>
  <si>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</si>
  <si>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</si>
  <si>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</si>
  <si>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</si>
  <si>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</si>
  <si>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</si>
  <si>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</si>
  <si>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</si>
  <si>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</si>
  <si>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</si>
  <si>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</si>
  <si>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</si>
  <si>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</si>
  <si>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</si>
  <si>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</si>
  <si>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</si>
  <si>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</si>
  <si>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</si>
  <si>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</si>
  <si>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</si>
  <si>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</si>
  <si>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</si>
  <si>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</si>
  <si>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</si>
  <si>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</si>
  <si>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</si>
  <si>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</si>
  <si>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</si>
  <si>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</si>
  <si>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</si>
  <si>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</si>
  <si>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</si>
  <si>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</si>
  <si>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</si>
  <si>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</si>
  <si>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</si>
  <si>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</si>
  <si>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</si>
  <si>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</si>
  <si>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</si>
  <si>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</si>
  <si>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</si>
  <si>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</si>
  <si>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</si>
  <si>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</si>
  <si>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</si>
  <si>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</si>
  <si>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</si>
  <si>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</si>
  <si>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</si>
  <si>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</si>
  <si>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</si>
  <si>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</si>
  <si>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</si>
  <si>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</si>
  <si>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</si>
  <si>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</si>
  <si>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</si>
  <si>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</si>
  <si>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</si>
  <si>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</si>
  <si>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</si>
  <si>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</si>
  <si>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</si>
  <si>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</si>
  <si>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</si>
  <si>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</si>
  <si>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</si>
  <si>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</si>
  <si>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</si>
  <si>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</si>
  <si>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</si>
  <si>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</si>
  <si>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</si>
  <si>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</si>
  <si>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</si>
  <si>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</si>
  <si>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</si>
  <si>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</si>
  <si>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</si>
  <si>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</si>
  <si>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</si>
  <si>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</si>
  <si>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</si>
  <si>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</si>
  <si>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</si>
  <si>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</si>
  <si>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</si>
  <si>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</si>
  <si>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</si>
  <si>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</si>
  <si>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</si>
  <si>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</si>
  <si>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</si>
  <si>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</si>
  <si>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</si>
  <si>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</si>
  <si>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</si>
  <si>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</si>
  <si>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</si>
  <si>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</si>
  <si>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</si>
  <si>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</si>
  <si>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</si>
  <si>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</si>
  <si>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</si>
  <si>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</si>
  <si>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</si>
  <si>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</si>
  <si>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</si>
  <si>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</si>
  <si>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</si>
  <si>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</si>
  <si>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</si>
  <si>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</si>
  <si>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</si>
  <si>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</si>
  <si>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</si>
  <si>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</si>
  <si>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</si>
  <si>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</si>
  <si>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</si>
  <si>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</si>
  <si>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</si>
  <si>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</si>
  <si>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</si>
  <si>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</si>
  <si>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</si>
  <si>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</si>
  <si>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</si>
  <si>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</si>
  <si>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</si>
  <si>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</si>
  <si>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</si>
  <si>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</si>
  <si>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</si>
  <si>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</si>
  <si>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</si>
  <si>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</si>
  <si>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</si>
  <si>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</si>
  <si>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</si>
  <si>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</si>
  <si>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</si>
  <si>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</si>
  <si>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</si>
  <si>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</si>
  <si>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</si>
  <si>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</si>
  <si>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</si>
  <si>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</si>
  <si>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</si>
  <si>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</si>
  <si>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</si>
  <si>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</si>
  <si>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</si>
  <si>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</si>
  <si>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</si>
  <si>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</si>
  <si>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</si>
  <si>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</si>
  <si>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</si>
  <si>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</si>
  <si>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</si>
  <si>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</si>
  <si>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</si>
  <si>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</si>
  <si>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</si>
  <si>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</si>
  <si>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</si>
  <si>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</si>
  <si>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</si>
  <si>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</si>
  <si>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</si>
  <si>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</si>
  <si>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</si>
  <si>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</si>
  <si>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</si>
  <si>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</si>
  <si>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</si>
  <si>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</si>
  <si>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</si>
  <si>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</si>
  <si>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</si>
  <si>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</si>
  <si>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</si>
  <si>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</si>
  <si>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</si>
  <si>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</si>
  <si>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</si>
  <si>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</si>
  <si>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</si>
  <si>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</si>
  <si>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</si>
  <si>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</si>
  <si>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</si>
  <si>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</si>
  <si>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</si>
  <si>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</si>
  <si>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</si>
  <si>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</si>
  <si>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</si>
  <si>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</si>
  <si>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</si>
  <si>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</si>
  <si>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</si>
  <si>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</si>
  <si>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</si>
  <si>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</si>
  <si>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</si>
  <si>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</si>
  <si>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</si>
  <si>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</si>
  <si>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</si>
  <si>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</si>
  <si>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</si>
  <si>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</si>
  <si>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</si>
  <si>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</si>
  <si>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</si>
  <si>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</si>
  <si>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</si>
  <si>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</si>
  <si>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</si>
  <si>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</si>
  <si>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</si>
  <si>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</si>
  <si>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</si>
  <si>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</si>
  <si>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</si>
  <si>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</si>
  <si>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</si>
  <si>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</si>
  <si>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</si>
  <si>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</si>
  <si>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</si>
  <si>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</si>
  <si>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</si>
  <si>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</si>
  <si>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</si>
  <si>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</si>
  <si>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</si>
  <si>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</si>
  <si>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</si>
  <si>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</si>
  <si>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</si>
  <si>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</si>
  <si>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</si>
  <si>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</si>
  <si>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</si>
  <si>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</si>
  <si>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</si>
  <si>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</si>
  <si>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</si>
  <si>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</si>
  <si>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</si>
  <si>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</si>
  <si>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</si>
  <si>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</si>
  <si>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</si>
  <si>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</si>
  <si>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</si>
  <si>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</si>
  <si>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</si>
  <si>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</si>
  <si>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</si>
  <si>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</si>
  <si>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</si>
  <si>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</si>
  <si>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</si>
  <si>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</si>
  <si>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</si>
  <si>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</si>
  <si>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</si>
  <si>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</si>
  <si>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</si>
  <si>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</si>
  <si>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</si>
  <si>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</si>
  <si>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</si>
  <si>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</si>
  <si>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</si>
  <si>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</si>
  <si>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</si>
  <si>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</si>
  <si>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</si>
  <si>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</si>
  <si>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</si>
  <si>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</si>
  <si>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</si>
  <si>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</si>
  <si>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</si>
  <si>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</si>
  <si>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</si>
  <si>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</si>
  <si>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</si>
  <si>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</si>
  <si>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</si>
  <si>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</si>
  <si>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</si>
  <si>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</si>
  <si>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</si>
  <si>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</si>
  <si>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</si>
  <si>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</si>
  <si>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</si>
  <si>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</si>
  <si>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</si>
  <si>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</si>
  <si>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</si>
  <si>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</si>
  <si>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</si>
  <si>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</si>
  <si>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</si>
  <si>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</si>
  <si>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</si>
  <si>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</si>
  <si>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</si>
  <si>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</si>
  <si>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</si>
  <si>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</si>
  <si>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</si>
  <si>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</si>
  <si>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</si>
  <si>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</si>
  <si>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</si>
  <si>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</si>
  <si>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</si>
  <si>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</si>
  <si>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</si>
  <si>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</si>
  <si>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</si>
  <si>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</si>
  <si>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</si>
  <si>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</si>
  <si>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</si>
  <si>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</si>
  <si>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</si>
  <si>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</si>
  <si>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</si>
  <si>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</si>
  <si>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</si>
  <si>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</si>
  <si>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</si>
  <si>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</si>
  <si>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</si>
  <si>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</si>
  <si>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</si>
  <si>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</si>
  <si>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</si>
  <si>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</si>
  <si>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</si>
  <si>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</si>
  <si>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</si>
  <si>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</si>
  <si>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</si>
  <si>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</si>
  <si>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</si>
  <si>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</si>
  <si>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</si>
  <si>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</si>
  <si>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</si>
  <si>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</si>
  <si>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</si>
  <si>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</si>
  <si>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</si>
  <si>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</si>
  <si>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</si>
  <si>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</si>
  <si>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</si>
  <si>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</si>
  <si>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</si>
  <si>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</si>
  <si>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</si>
  <si>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</si>
  <si>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</si>
  <si>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</si>
  <si>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</si>
  <si>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</si>
  <si>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</si>
  <si>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</si>
  <si>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</si>
  <si>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</si>
  <si>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</si>
  <si>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</si>
  <si>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</si>
  <si>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</si>
  <si>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</si>
  <si>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</si>
  <si>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</si>
  <si>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</si>
  <si>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</si>
  <si>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</si>
  <si>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</si>
  <si>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</si>
  <si>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</si>
  <si>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</si>
  <si>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</si>
  <si>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</si>
  <si>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</si>
  <si>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</si>
  <si>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</si>
  <si>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</si>
  <si>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</si>
  <si>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</si>
  <si>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</si>
  <si>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</si>
  <si>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</si>
  <si>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</si>
  <si>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</si>
  <si>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</si>
  <si>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</si>
  <si>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</si>
  <si>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</si>
  <si>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</si>
  <si>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</si>
  <si>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</si>
  <si>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</si>
  <si>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</si>
  <si>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</si>
  <si>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</si>
  <si>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</si>
  <si>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</si>
  <si>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</si>
  <si>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</si>
  <si>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</si>
  <si>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</si>
  <si>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</si>
  <si>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</si>
  <si>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</si>
  <si>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</si>
  <si>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</si>
  <si>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</si>
  <si>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</si>
  <si>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</si>
  <si>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</si>
  <si>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</si>
  <si>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</si>
  <si>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</si>
  <si>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</si>
  <si>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</si>
  <si>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</si>
  <si>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</si>
  <si>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</si>
  <si>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</si>
  <si>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</si>
  <si>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</si>
  <si>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</si>
  <si>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</si>
  <si>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</si>
  <si>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</si>
  <si>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</si>
  <si>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</si>
  <si>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</si>
  <si>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</si>
  <si>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</si>
  <si>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</si>
  <si>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</si>
  <si>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</si>
  <si>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</si>
  <si>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</si>
  <si>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</si>
  <si>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</si>
  <si>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</si>
  <si>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</si>
  <si>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</si>
  <si>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</si>
  <si>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</si>
  <si>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</si>
  <si>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</si>
  <si>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</si>
  <si>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</si>
  <si>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</si>
  <si>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</si>
  <si>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</si>
  <si>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</si>
  <si>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</si>
  <si>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</si>
  <si>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</si>
  <si>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</si>
  <si>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</si>
  <si>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</si>
  <si>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</si>
  <si>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</si>
  <si>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</si>
  <si>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</si>
  <si>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</si>
  <si>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</si>
  <si>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</si>
  <si>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</si>
  <si>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</si>
  <si>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</si>
  <si>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</si>
  <si>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</si>
  <si>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</si>
  <si>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</si>
  <si>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</si>
  <si>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</si>
  <si>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</si>
  <si>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</si>
  <si>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</si>
  <si>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</si>
  <si>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</si>
  <si>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</si>
  <si>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</si>
  <si>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</si>
  <si>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</si>
  <si>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</si>
  <si>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</si>
  <si>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</si>
  <si>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</si>
  <si>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</si>
  <si>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</si>
  <si>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</si>
  <si>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</si>
  <si>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</si>
  <si>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</si>
  <si>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</si>
  <si>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</si>
  <si>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</si>
  <si>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</si>
  <si>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</si>
  <si>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</si>
  <si>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</si>
  <si>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</si>
  <si>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</si>
  <si>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</si>
  <si>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</si>
  <si>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</si>
  <si>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</si>
  <si>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</si>
  <si>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</si>
  <si>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</si>
  <si>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</si>
  <si>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</si>
  <si>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</si>
  <si>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</si>
  <si>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</si>
  <si>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</si>
  <si>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</si>
  <si>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</si>
  <si>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</si>
  <si>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</si>
  <si>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</si>
  <si>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</si>
  <si>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</si>
  <si>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</si>
  <si>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</si>
  <si>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</si>
  <si>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</si>
  <si>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</si>
  <si>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</si>
  <si>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</si>
  <si>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</si>
  <si>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</si>
  <si>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</si>
  <si>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</si>
  <si>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</si>
  <si>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</si>
  <si>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</si>
  <si>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</si>
  <si>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</si>
  <si>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</si>
  <si>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</si>
  <si>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</si>
  <si>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</si>
  <si>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</si>
  <si>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</si>
  <si>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</si>
  <si>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</si>
  <si>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</si>
  <si>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</si>
  <si>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</si>
  <si>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</si>
  <si>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</si>
  <si>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</si>
  <si>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</si>
  <si>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</si>
  <si>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</si>
  <si>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</si>
  <si>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</si>
  <si>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</si>
  <si>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</si>
  <si>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</si>
  <si>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</si>
  <si>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</si>
  <si>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</si>
  <si>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</si>
  <si>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</si>
  <si>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</si>
  <si>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</si>
  <si>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</si>
  <si>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</si>
  <si>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</si>
  <si>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</si>
  <si>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</si>
  <si>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</si>
  <si>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</si>
  <si>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</si>
  <si>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</si>
  <si>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</si>
  <si>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</si>
  <si>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</si>
  <si>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</si>
  <si>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</si>
  <si>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</si>
  <si>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</si>
  <si>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</si>
  <si>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</si>
  <si>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</si>
  <si>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</si>
  <si>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</si>
  <si>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</si>
  <si>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</si>
  <si>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</si>
  <si>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</si>
  <si>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</si>
  <si>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</si>
  <si>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</si>
  <si>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</si>
  <si>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</si>
  <si>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</si>
  <si>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</si>
  <si>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</si>
  <si>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</si>
  <si>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</si>
  <si>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</si>
  <si>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</si>
  <si>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</si>
  <si>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</si>
  <si>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</si>
  <si>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</si>
  <si>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</si>
  <si>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</si>
  <si>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</si>
  <si>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</si>
  <si>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</si>
  <si>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</si>
  <si>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</si>
  <si>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</si>
  <si>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</si>
  <si>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</si>
  <si>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</si>
  <si>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</si>
  <si>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</si>
  <si>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</si>
  <si>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</si>
  <si>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</si>
  <si>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</si>
  <si>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</si>
  <si>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</si>
  <si>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</si>
  <si>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</si>
  <si>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</si>
  <si>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</si>
  <si>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</si>
  <si>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</si>
  <si>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</si>
  <si>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</si>
  <si>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</si>
  <si>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</si>
  <si>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</si>
  <si>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</si>
  <si>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</si>
  <si>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</si>
  <si>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</si>
  <si>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</si>
  <si>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</si>
  <si>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</si>
  <si>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</si>
  <si>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</si>
  <si>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</si>
  <si>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</si>
  <si>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</si>
  <si>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</si>
  <si>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</si>
  <si>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</si>
  <si>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</si>
  <si>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</si>
  <si>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</si>
  <si>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</si>
  <si>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</si>
  <si>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</si>
  <si>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</si>
  <si>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</si>
  <si>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</si>
  <si>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</si>
  <si>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</si>
  <si>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</si>
  <si>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</si>
  <si>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</si>
  <si>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</si>
  <si>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</si>
  <si>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</si>
  <si>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</si>
  <si>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</si>
  <si>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</si>
  <si>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</si>
  <si>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</si>
  <si>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</si>
  <si>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</si>
  <si>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</si>
  <si>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</si>
  <si>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</si>
  <si>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</si>
  <si>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</si>
  <si>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</si>
  <si>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</si>
  <si>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</si>
  <si>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</si>
  <si>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</si>
  <si>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</si>
  <si>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</si>
  <si>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</si>
  <si>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</si>
  <si>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</si>
  <si>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</si>
  <si>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</si>
  <si>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</si>
  <si>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</si>
  <si>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</si>
  <si>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</si>
  <si>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</si>
  <si>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</si>
  <si>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</si>
  <si>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</si>
  <si>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</si>
  <si>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</si>
  <si>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</si>
  <si>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</si>
  <si>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</si>
  <si>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</si>
  <si>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</si>
  <si>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</si>
  <si>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</si>
  <si>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</si>
  <si>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</si>
  <si>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</si>
  <si>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</si>
  <si>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</si>
  <si>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</si>
  <si>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</si>
  <si>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</si>
  <si>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</si>
  <si>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</si>
  <si>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</si>
  <si>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</si>
  <si>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</si>
  <si>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</si>
  <si>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</si>
  <si>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</si>
  <si>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</si>
  <si>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</si>
  <si>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</si>
  <si>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</si>
  <si>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</si>
  <si>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</si>
  <si>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</si>
  <si>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</si>
  <si>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</si>
  <si>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</si>
  <si>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</si>
  <si>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</si>
  <si>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</si>
  <si>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</si>
  <si>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</si>
  <si>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</si>
  <si>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</si>
  <si>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</si>
  <si>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</si>
  <si>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</si>
  <si>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</si>
  <si>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</si>
  <si>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</si>
  <si>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</si>
  <si>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</si>
  <si>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</si>
  <si>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</si>
  <si>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</si>
  <si>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</si>
  <si>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</si>
  <si>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</si>
  <si>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</si>
  <si>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</si>
  <si>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</si>
  <si>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</si>
  <si>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</si>
  <si>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</si>
  <si>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</si>
  <si>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</si>
  <si>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</si>
  <si>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</si>
  <si>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</si>
  <si>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</si>
  <si>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</si>
  <si>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</si>
  <si>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</si>
  <si>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</si>
  <si>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</si>
  <si>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</si>
  <si>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</si>
  <si>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</si>
  <si>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</si>
  <si>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</si>
  <si>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</si>
  <si>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</si>
  <si>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</si>
  <si>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</si>
  <si>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</si>
  <si>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</si>
  <si>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</si>
  <si>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</si>
  <si>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</si>
  <si>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</si>
  <si>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</si>
  <si>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</si>
  <si>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</si>
  <si>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</si>
  <si>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</si>
  <si>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</si>
  <si>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</si>
  <si>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</si>
  <si>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</si>
  <si>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</si>
  <si>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</si>
  <si>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</si>
  <si>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</si>
  <si>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</si>
  <si>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</si>
  <si>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</si>
  <si>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</si>
  <si>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</si>
  <si>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</si>
  <si>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</si>
  <si>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</si>
  <si>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</si>
  <si>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</si>
  <si>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</si>
  <si>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</si>
  <si>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</si>
  <si>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</si>
  <si>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</si>
  <si>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</si>
  <si>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</si>
  <si>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</si>
  <si>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</si>
  <si>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</si>
  <si>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</si>
  <si>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</si>
  <si>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</si>
  <si>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</si>
  <si>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</si>
  <si>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</si>
  <si>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</si>
  <si>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</si>
  <si>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</si>
  <si>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</si>
  <si>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</si>
  <si>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</si>
  <si>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</si>
  <si>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</si>
  <si>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</si>
  <si>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</si>
  <si>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</si>
  <si>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</si>
  <si>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</si>
  <si>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</si>
  <si>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</si>
  <si>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</si>
  <si>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</si>
  <si>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</si>
  <si>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</si>
  <si>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</si>
  <si>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</si>
  <si>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</si>
  <si>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</si>
  <si>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</si>
  <si>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</si>
  <si>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</si>
  <si>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</si>
  <si>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</si>
  <si>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</si>
  <si>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</si>
  <si>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</si>
  <si>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</si>
  <si>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</si>
  <si>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</si>
  <si>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</si>
  <si>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</si>
  <si>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</si>
  <si>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</si>
  <si>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</si>
  <si>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</si>
  <si>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</si>
  <si>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</si>
  <si>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</si>
  <si>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</si>
  <si>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</si>
  <si>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</si>
  <si>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</si>
  <si>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</si>
  <si>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</si>
  <si>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</si>
  <si>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</si>
  <si>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</si>
  <si>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</si>
  <si>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</si>
  <si>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</si>
  <si>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</si>
  <si>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</si>
  <si>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</si>
  <si>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</si>
  <si>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</si>
  <si>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</si>
  <si>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</si>
  <si>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</si>
  <si>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</si>
  <si>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</si>
  <si>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</si>
  <si>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</si>
  <si>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</si>
  <si>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</si>
  <si>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</si>
  <si>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</si>
  <si>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</si>
  <si>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</si>
  <si>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</si>
  <si>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</si>
  <si>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</si>
  <si>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</si>
  <si>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</si>
  <si>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</si>
  <si>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</si>
  <si>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</si>
  <si>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</si>
  <si>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</si>
  <si>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</si>
  <si>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</si>
  <si>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</si>
  <si>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</si>
  <si>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</si>
  <si>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</si>
  <si>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</si>
  <si>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</si>
  <si>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</si>
  <si>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</si>
  <si>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</si>
  <si>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</si>
  <si>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</si>
  <si>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</si>
  <si>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</si>
  <si>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</si>
  <si>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</si>
  <si>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</si>
  <si>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</si>
  <si>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</si>
  <si>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</si>
  <si>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</si>
  <si>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</si>
  <si>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</si>
  <si>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</si>
  <si>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</si>
  <si>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</si>
  <si>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</si>
  <si>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</si>
  <si>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</si>
  <si>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</si>
  <si>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</si>
  <si>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</si>
  <si>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</si>
  <si>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</si>
  <si>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</si>
  <si>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</si>
  <si>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</si>
  <si>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</si>
  <si>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</si>
  <si>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</si>
  <si>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</si>
  <si>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</si>
  <si>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</si>
  <si>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</si>
  <si>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</si>
  <si>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</si>
  <si>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</si>
  <si>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</si>
  <si>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</si>
  <si>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</si>
  <si>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</si>
  <si>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</si>
  <si>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</si>
  <si>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</si>
  <si>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</si>
  <si>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</si>
  <si>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</si>
  <si>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</si>
  <si>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</si>
  <si>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</si>
  <si>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</si>
  <si>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</si>
  <si>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</si>
  <si>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</si>
  <si>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</si>
  <si>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</si>
  <si>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</si>
  <si>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</si>
  <si>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</si>
  <si>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</si>
  <si>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</si>
  <si>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</si>
  <si>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</si>
  <si>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</si>
  <si>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</si>
  <si>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</si>
  <si>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</si>
  <si>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</si>
  <si>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</si>
  <si>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</si>
  <si>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</si>
  <si>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</si>
  <si>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</si>
  <si>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</si>
  <si>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</si>
  <si>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</si>
  <si>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</si>
  <si>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</si>
  <si>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</si>
  <si>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</si>
  <si>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</si>
  <si>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</si>
  <si>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</si>
  <si>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</si>
  <si>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</si>
  <si>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</si>
  <si>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</si>
  <si>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</si>
  <si>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</si>
  <si>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</si>
  <si>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</si>
  <si>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</si>
  <si>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</si>
  <si>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</si>
  <si>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</si>
  <si>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</si>
  <si>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</si>
  <si>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</si>
  <si>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</si>
  <si>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</si>
  <si>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</si>
  <si>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</si>
  <si>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</si>
  <si>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</si>
  <si>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</si>
  <si>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</si>
  <si>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</si>
  <si>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</si>
  <si>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</si>
  <si>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</si>
  <si>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</si>
  <si>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</si>
  <si>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</si>
  <si>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</si>
  <si>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</si>
  <si>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</si>
  <si>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</si>
  <si>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</si>
  <si>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</si>
  <si>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</si>
  <si>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</si>
  <si>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</si>
  <si>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</si>
  <si>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</si>
  <si>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</si>
  <si>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</si>
  <si>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</si>
  <si>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</si>
  <si>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</si>
  <si>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</si>
  <si>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</si>
  <si>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</si>
  <si>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</si>
  <si>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</si>
  <si>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</si>
  <si>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</si>
  <si>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</si>
  <si>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</si>
  <si>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</si>
  <si>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</si>
  <si>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</si>
  <si>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</si>
  <si>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</si>
  <si>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</si>
  <si>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</si>
  <si>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</si>
  <si>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</si>
  <si>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</si>
  <si>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</si>
  <si>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</si>
  <si>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</si>
  <si>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</si>
  <si>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</si>
  <si>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</si>
  <si>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</si>
  <si>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</si>
  <si>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</si>
  <si>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</si>
  <si>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</si>
  <si>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</si>
  <si>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</si>
  <si>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</si>
  <si>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</si>
  <si>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</si>
  <si>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</si>
  <si>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</si>
  <si>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</si>
  <si>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</si>
  <si>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</si>
  <si>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</si>
  <si>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</si>
  <si>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</si>
  <si>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</si>
  <si>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</si>
  <si>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</si>
  <si>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</si>
  <si>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</si>
  <si>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</si>
  <si>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</si>
  <si>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</si>
  <si>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</si>
  <si>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</si>
  <si>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</si>
  <si>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</si>
  <si>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</si>
  <si>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</si>
  <si>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</si>
  <si>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</si>
  <si>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</si>
  <si>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</si>
  <si>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</si>
  <si>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</si>
  <si>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</si>
  <si>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</si>
  <si>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</si>
  <si>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</si>
  <si>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</si>
  <si>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</si>
  <si>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</si>
  <si>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</si>
  <si>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</si>
  <si>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</si>
  <si>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</si>
  <si>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</si>
  <si>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</si>
  <si>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</si>
  <si>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</si>
  <si>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</si>
  <si>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</si>
  <si>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</si>
  <si>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</si>
  <si>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</si>
  <si>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</si>
  <si>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</si>
  <si>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</si>
  <si>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</si>
  <si>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</si>
  <si>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</si>
  <si>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</si>
  <si>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</si>
  <si>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</si>
  <si>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</si>
  <si>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</si>
  <si>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</si>
  <si>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</si>
  <si>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</si>
  <si>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</si>
  <si>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</si>
  <si>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</si>
  <si>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</si>
  <si>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</si>
  <si>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</si>
  <si>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</si>
  <si>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</si>
  <si>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</si>
  <si>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</si>
  <si>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</si>
  <si>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</si>
  <si>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</si>
  <si>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</si>
  <si>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</si>
  <si>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</si>
  <si>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</si>
  <si>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</si>
  <si>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</si>
  <si>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</si>
  <si>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</si>
  <si>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</si>
  <si>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</si>
  <si>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</si>
  <si>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</si>
  <si>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</si>
  <si>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</si>
  <si>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</si>
  <si>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</si>
  <si>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</si>
  <si>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</si>
  <si>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</si>
  <si>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</si>
  <si>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</si>
  <si>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</si>
  <si>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</si>
  <si>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</si>
  <si>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</si>
  <si>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</si>
  <si>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</si>
  <si>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</si>
  <si>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</si>
  <si>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</si>
  <si>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</si>
  <si>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</si>
  <si>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</si>
  <si>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</si>
  <si>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</si>
  <si>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</si>
  <si>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</si>
  <si>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</si>
  <si>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</si>
  <si>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</si>
  <si>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</si>
  <si>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</si>
  <si>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</si>
  <si>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</si>
  <si>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</si>
  <si>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</si>
  <si>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</si>
  <si>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</si>
  <si>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</si>
  <si>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</si>
  <si>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</si>
  <si>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</si>
  <si>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</si>
  <si>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</si>
  <si>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</si>
  <si>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</si>
  <si>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</si>
  <si>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</si>
  <si>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</si>
  <si>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</si>
  <si>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</si>
  <si>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</si>
  <si>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</si>
  <si>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</si>
  <si>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</si>
  <si>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</si>
  <si>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</si>
  <si>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</si>
  <si>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</si>
  <si>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</si>
  <si>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</si>
  <si>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</si>
  <si>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</si>
  <si>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</si>
  <si>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</si>
  <si>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</si>
  <si>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</si>
  <si>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</si>
  <si>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</si>
  <si>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</si>
  <si>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</si>
  <si>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</si>
  <si>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</si>
  <si>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</si>
  <si>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</si>
  <si>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</si>
  <si>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</si>
  <si>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</si>
  <si>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</si>
  <si>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</si>
  <si>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</si>
  <si>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</si>
  <si>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</si>
  <si>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</si>
  <si>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</si>
  <si>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</si>
  <si>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</si>
  <si>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</si>
  <si>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</si>
  <si>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</si>
  <si>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</si>
  <si>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</si>
  <si>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</si>
  <si>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</si>
  <si>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</si>
  <si>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</si>
  <si>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</si>
  <si>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</si>
  <si>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</si>
  <si>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</si>
  <si>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</si>
  <si>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</si>
  <si>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</si>
  <si>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</si>
  <si>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</si>
  <si>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</si>
  <si>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</si>
  <si>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</si>
  <si>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</si>
  <si>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</si>
  <si>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</si>
  <si>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</si>
  <si>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</si>
  <si>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</si>
  <si>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</si>
  <si>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</si>
  <si>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</si>
  <si>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</si>
  <si>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</si>
  <si>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</si>
  <si>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</si>
  <si>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</si>
  <si>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</si>
  <si>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</si>
  <si>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</si>
  <si>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</si>
  <si>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</si>
  <si>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</si>
  <si>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</si>
  <si>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</si>
  <si>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</si>
  <si>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</si>
  <si>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</si>
  <si>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</si>
  <si>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</si>
  <si>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</si>
  <si>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</si>
  <si>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</si>
  <si>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</si>
  <si>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</si>
  <si>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</si>
  <si>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</si>
  <si>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</si>
  <si>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</si>
  <si>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</si>
  <si>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</si>
  <si>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</si>
  <si>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</si>
  <si>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</si>
  <si>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</si>
  <si>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</si>
  <si>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</si>
  <si>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</si>
  <si>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</si>
  <si>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</si>
  <si>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</si>
  <si>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</si>
  <si>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</si>
  <si>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</si>
  <si>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</si>
  <si>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</si>
  <si>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</si>
  <si>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</si>
  <si>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</si>
  <si>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</si>
  <si>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</si>
  <si>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</si>
  <si>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</si>
  <si>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</si>
  <si>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</si>
  <si>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</si>
  <si>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</si>
  <si>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</si>
  <si>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</si>
  <si>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</si>
  <si>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</si>
  <si>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</si>
  <si>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</si>
  <si>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</si>
  <si>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</si>
  <si>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</si>
  <si>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</si>
  <si>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</si>
  <si>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</si>
  <si>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</si>
  <si>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</si>
  <si>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</si>
  <si>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</si>
  <si>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</si>
  <si>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</si>
  <si>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</si>
  <si>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</si>
  <si>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</si>
  <si>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</si>
  <si>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</si>
  <si>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</si>
  <si>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</si>
  <si>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</si>
  <si>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</si>
  <si>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</si>
  <si>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</si>
  <si>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</si>
  <si>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</si>
  <si>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</si>
  <si>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</si>
  <si>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</si>
  <si>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</si>
  <si>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</si>
  <si>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</si>
  <si>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</si>
  <si>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</si>
  <si>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</si>
  <si>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</si>
  <si>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</si>
  <si>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</si>
  <si>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</si>
  <si>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</si>
  <si>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</si>
  <si>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</si>
  <si>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</si>
  <si>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</si>
  <si>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</si>
  <si>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</si>
  <si>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</si>
  <si>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</si>
  <si>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</si>
  <si>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</si>
  <si>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</si>
  <si>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</si>
  <si>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</si>
  <si>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</si>
  <si>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</si>
  <si>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</si>
  <si>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</si>
  <si>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</si>
  <si>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</si>
  <si>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</si>
  <si>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</si>
  <si>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</si>
  <si>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</si>
  <si>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</si>
  <si>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</si>
  <si>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</si>
  <si>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</si>
  <si>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</si>
  <si>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</si>
  <si>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</si>
  <si>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</si>
  <si>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</si>
  <si>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</si>
  <si>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</si>
  <si>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</si>
  <si>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</si>
  <si>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</si>
  <si>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</si>
  <si>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</si>
  <si>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</si>
  <si>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</si>
  <si>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</si>
  <si>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</si>
  <si>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</si>
  <si>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</si>
  <si>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</si>
  <si>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</si>
  <si>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</si>
  <si>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</si>
  <si>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</si>
  <si>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</si>
  <si>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</si>
  <si>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</si>
  <si>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</si>
  <si>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</si>
  <si>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</si>
  <si>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</si>
  <si>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</si>
  <si>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</si>
  <si>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</si>
  <si>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</si>
  <si>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</si>
  <si>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</si>
  <si>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</si>
  <si>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</si>
  <si>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</si>
  <si>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</si>
  <si>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</si>
  <si>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</si>
  <si>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</si>
  <si>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</si>
  <si>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</si>
  <si>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</si>
  <si>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</si>
  <si>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</si>
  <si>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</si>
  <si>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</si>
  <si>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</si>
  <si>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</si>
  <si>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</si>
  <si>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</si>
  <si>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</si>
  <si>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</si>
  <si>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</si>
  <si>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</si>
  <si>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</si>
  <si>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</si>
  <si>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</si>
  <si>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</si>
  <si>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</si>
  <si>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</si>
  <si>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</si>
  <si>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</si>
  <si>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</si>
  <si>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</si>
  <si>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</si>
  <si>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</si>
  <si>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</si>
  <si>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</si>
  <si>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</si>
  <si>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</si>
  <si>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</si>
  <si>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</si>
  <si>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</si>
  <si>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</si>
  <si>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</si>
  <si>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</si>
  <si>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</si>
  <si>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</si>
  <si>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</si>
  <si>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</si>
  <si>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</si>
  <si>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</si>
  <si>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</si>
  <si>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</si>
  <si>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</si>
  <si>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</si>
  <si>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</si>
  <si>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</si>
  <si>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</si>
  <si>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</si>
  <si>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</si>
  <si>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</si>
  <si>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</si>
  <si>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</si>
  <si>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</si>
  <si>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</si>
  <si>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</si>
  <si>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</si>
  <si>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</si>
  <si>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</si>
  <si>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</si>
  <si>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</si>
  <si>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</si>
  <si>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</si>
  <si>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</si>
  <si>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</si>
  <si>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</si>
  <si>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</si>
  <si>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</si>
  <si>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</si>
  <si>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</si>
  <si>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</si>
  <si>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</si>
  <si>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</si>
  <si>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</si>
  <si>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</si>
  <si>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</si>
  <si>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</si>
  <si>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</si>
  <si>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</si>
  <si>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</si>
  <si>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</si>
  <si>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</si>
  <si>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</si>
  <si>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</si>
  <si>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</si>
  <si>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</si>
  <si>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</si>
  <si>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</si>
  <si>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</si>
  <si>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</si>
  <si>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</si>
  <si>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</si>
  <si>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</si>
  <si>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</si>
  <si>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</si>
  <si>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</si>
  <si>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</si>
  <si>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</si>
  <si>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</si>
  <si>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</si>
  <si>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</si>
  <si>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</si>
  <si>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</si>
  <si>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</si>
  <si>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</si>
  <si>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</si>
  <si>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</si>
  <si>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</si>
  <si>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</si>
  <si>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</si>
  <si>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</si>
  <si>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</si>
  <si>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</si>
  <si>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</si>
  <si>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</si>
  <si>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</si>
  <si>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</si>
  <si>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</si>
  <si>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</si>
  <si>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</si>
  <si>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</si>
  <si>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</si>
  <si>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</si>
  <si>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</si>
  <si>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</si>
  <si>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</si>
  <si>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</si>
  <si>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</si>
  <si>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</si>
  <si>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</si>
  <si>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</si>
  <si>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</si>
  <si>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</si>
  <si>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</si>
  <si>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</si>
  <si>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</si>
  <si>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</si>
  <si>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</si>
  <si>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</si>
  <si>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</si>
  <si>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</si>
  <si>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</si>
  <si>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</si>
  <si>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</si>
  <si>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</si>
  <si>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</si>
  <si>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</si>
  <si>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</si>
  <si>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</si>
  <si>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</si>
  <si>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</si>
  <si>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</si>
  <si>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</si>
  <si>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</si>
  <si>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</si>
  <si>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</si>
  <si>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</si>
  <si>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</si>
  <si>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</si>
  <si>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</si>
  <si>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</si>
  <si>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</si>
  <si>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</si>
  <si>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</si>
  <si>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</si>
  <si>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</si>
  <si>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</si>
  <si>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</si>
  <si>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</si>
  <si>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</si>
  <si>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</si>
  <si>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</si>
  <si>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</si>
  <si>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</si>
  <si>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</si>
  <si>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</si>
  <si>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</si>
  <si>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</si>
  <si>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</si>
  <si>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</si>
  <si>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</si>
  <si>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</si>
  <si>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</si>
  <si>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</si>
  <si>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</si>
  <si>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</si>
  <si>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</si>
  <si>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</si>
  <si>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</si>
  <si>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</si>
  <si>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</si>
  <si>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</si>
  <si>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</si>
  <si>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</si>
  <si>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</si>
  <si>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</si>
  <si>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</si>
  <si>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</si>
  <si>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</si>
  <si>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</si>
  <si>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</si>
  <si>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</si>
  <si>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</si>
  <si>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</si>
  <si>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</si>
  <si>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</si>
  <si>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</si>
  <si>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</si>
  <si>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</si>
  <si>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</si>
  <si>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</si>
  <si>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</si>
  <si>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</si>
  <si>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</si>
  <si>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</si>
  <si>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</si>
  <si>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</si>
  <si>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</si>
  <si>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</si>
  <si>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</si>
  <si>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</si>
  <si>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</si>
  <si>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</si>
  <si>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</si>
  <si>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</si>
  <si>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</si>
  <si>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</si>
  <si>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</si>
  <si>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</si>
  <si>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</si>
  <si>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</si>
  <si>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</si>
  <si>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</si>
  <si>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</si>
  <si>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</si>
  <si>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</si>
  <si>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</si>
  <si>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</si>
  <si>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</si>
  <si>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</si>
  <si>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</si>
  <si>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</si>
  <si>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</si>
  <si>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</si>
  <si>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</si>
  <si>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</si>
  <si>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</si>
  <si>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</si>
  <si>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</si>
  <si>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</si>
  <si>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</si>
  <si>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</si>
  <si>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</si>
  <si>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</si>
  <si>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</si>
  <si>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</si>
  <si>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</si>
  <si>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</si>
  <si>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</si>
  <si>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</si>
  <si>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</si>
  <si>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</si>
  <si>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</si>
  <si>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</si>
  <si>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</si>
  <si>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</si>
  <si>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</si>
  <si>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</si>
  <si>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</si>
  <si>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</si>
  <si>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</si>
  <si>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</si>
  <si>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</si>
  <si>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</si>
  <si>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</si>
  <si>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</si>
  <si>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</si>
  <si>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</si>
  <si>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</si>
  <si>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</si>
  <si>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</si>
  <si>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</si>
  <si>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</si>
  <si>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</si>
  <si>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</si>
  <si>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</si>
  <si>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</si>
  <si>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</si>
  <si>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</si>
  <si>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</si>
  <si>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</si>
  <si>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</si>
  <si>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</si>
  <si>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</si>
  <si>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</si>
  <si>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</si>
  <si>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</si>
  <si>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</si>
  <si>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</si>
  <si>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</si>
  <si>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</si>
  <si>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</si>
  <si>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</si>
  <si>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</si>
  <si>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</si>
  <si>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</si>
  <si>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</si>
  <si>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</si>
  <si>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</si>
  <si>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</si>
  <si>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</si>
  <si>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</si>
  <si>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</si>
  <si>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</si>
  <si>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</si>
  <si>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</si>
  <si>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</si>
  <si>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</si>
  <si>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</si>
  <si>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</si>
  <si>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</si>
  <si>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</si>
  <si>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</si>
  <si>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</si>
  <si>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</si>
  <si>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</si>
  <si>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</si>
  <si>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</si>
  <si>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</si>
  <si>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</si>
  <si>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</si>
  <si>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</si>
  <si>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</si>
  <si>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</si>
  <si>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</si>
  <si>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</si>
  <si>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</si>
  <si>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</si>
  <si>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</si>
  <si>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</si>
  <si>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</si>
  <si>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</si>
  <si>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</si>
  <si>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</si>
  <si>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</si>
  <si>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</si>
  <si>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</si>
  <si>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</si>
  <si>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</si>
  <si>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</si>
  <si>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</si>
  <si>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</si>
  <si>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</si>
  <si>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</si>
  <si>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</si>
  <si>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</si>
  <si>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</si>
  <si>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</si>
  <si>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</si>
  <si>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</si>
  <si>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</si>
  <si>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</si>
  <si>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</si>
  <si>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</si>
  <si>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</si>
  <si>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</si>
  <si>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</si>
  <si>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</si>
  <si>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</si>
  <si>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</si>
  <si>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</si>
  <si>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</si>
  <si>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</si>
  <si>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</si>
  <si>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</si>
  <si>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</si>
  <si>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</si>
  <si>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</si>
  <si>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</si>
  <si>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</si>
  <si>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</si>
  <si>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</si>
  <si>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</si>
  <si>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</si>
  <si>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</si>
  <si>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</si>
  <si>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</si>
  <si>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</si>
  <si>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</si>
  <si>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</si>
  <si>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</si>
  <si>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</si>
  <si>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</si>
  <si>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</si>
  <si>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</si>
  <si>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</si>
  <si>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</si>
  <si>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</si>
  <si>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</si>
  <si>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</si>
  <si>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</si>
  <si>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</si>
  <si>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</si>
  <si>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</si>
  <si>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</si>
  <si>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</si>
  <si>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</si>
  <si>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</si>
  <si>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</si>
  <si>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</si>
  <si>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</si>
  <si>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</si>
  <si>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</si>
  <si>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</si>
  <si>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</si>
  <si>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</si>
  <si>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</si>
  <si>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</si>
  <si>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</si>
  <si>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</si>
  <si>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</si>
  <si>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</si>
  <si>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</si>
  <si>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</si>
  <si>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</si>
  <si>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</si>
  <si>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</si>
  <si>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</si>
  <si>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</si>
  <si>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</si>
  <si>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</si>
  <si>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</si>
  <si>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</si>
  <si>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</si>
  <si>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</si>
  <si>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</si>
  <si>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</si>
  <si>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</si>
  <si>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</si>
  <si>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</si>
  <si>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</si>
  <si>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</si>
  <si>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</si>
  <si>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</si>
  <si>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</si>
  <si>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</si>
  <si>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</si>
  <si>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</si>
  <si>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</si>
  <si>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</si>
  <si>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</si>
  <si>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</si>
  <si>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</si>
  <si>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</si>
  <si>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</si>
  <si>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</si>
  <si>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</si>
  <si>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</si>
  <si>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</si>
  <si>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</si>
  <si>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</si>
  <si>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</si>
  <si>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</si>
  <si>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</si>
  <si>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</si>
  <si>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</si>
  <si>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</si>
  <si>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</si>
  <si>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</si>
  <si>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</si>
  <si>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</si>
  <si>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</si>
  <si>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</si>
  <si>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</si>
  <si>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</si>
  <si>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</si>
  <si>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</si>
  <si>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</si>
  <si>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</si>
  <si>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</si>
  <si>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</si>
  <si>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</si>
  <si>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</si>
  <si>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</si>
  <si>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</si>
  <si>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</si>
  <si>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</si>
  <si>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</si>
  <si>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</si>
  <si>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</si>
  <si>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</si>
  <si>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</si>
  <si>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</si>
  <si>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</si>
  <si>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</si>
  <si>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</si>
  <si>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</si>
  <si>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</si>
  <si>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</si>
  <si>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</si>
  <si>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</si>
  <si>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</si>
  <si>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</si>
  <si>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</si>
  <si>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</si>
  <si>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</si>
  <si>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</si>
  <si>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</si>
  <si>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</si>
  <si>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</si>
  <si>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</si>
  <si>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</si>
  <si>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</si>
  <si>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</si>
  <si>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</si>
  <si>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</si>
  <si>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</si>
  <si>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</si>
  <si>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</si>
  <si>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</si>
  <si>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</si>
  <si>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</si>
  <si>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</si>
  <si>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</si>
  <si>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</si>
  <si>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</si>
  <si>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</si>
  <si>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</si>
  <si>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</si>
  <si>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</si>
  <si>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</si>
  <si>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</si>
  <si>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</si>
  <si>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</si>
  <si>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</si>
  <si>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</si>
  <si>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</si>
  <si>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</si>
  <si>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</si>
  <si>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</si>
  <si>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</si>
  <si>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</si>
  <si>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</si>
  <si>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</si>
  <si>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</si>
  <si>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</si>
  <si>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</si>
  <si>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</si>
  <si>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</si>
  <si>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</si>
  <si>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</si>
  <si>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</si>
  <si>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</si>
  <si>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</si>
  <si>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</si>
  <si>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</si>
  <si>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</si>
  <si>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</si>
  <si>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</si>
  <si>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</si>
  <si>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</si>
  <si>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</si>
  <si>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</si>
  <si>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</si>
  <si>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</si>
  <si>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</si>
  <si>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</si>
  <si>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</si>
  <si>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</si>
  <si>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</si>
  <si>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</si>
  <si>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</si>
  <si>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</si>
  <si>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</si>
  <si>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</si>
  <si>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</si>
  <si>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</si>
  <si>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</si>
  <si>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</si>
  <si>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</si>
  <si>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</si>
  <si>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</si>
  <si>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</si>
  <si>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</si>
  <si>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</si>
  <si>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</si>
  <si>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</si>
  <si>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</si>
  <si>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</si>
  <si>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</si>
  <si>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</si>
  <si>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</si>
  <si>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</si>
  <si>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</si>
  <si>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</si>
  <si>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</si>
  <si>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</si>
  <si>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</si>
  <si>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</si>
  <si>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</si>
  <si>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</si>
  <si>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</si>
  <si>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</si>
  <si>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</si>
  <si>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</si>
  <si>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</si>
  <si>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</si>
  <si>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</si>
  <si>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</si>
  <si>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</si>
  <si>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</si>
  <si>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</si>
  <si>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</si>
  <si>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</si>
  <si>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</si>
  <si>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</si>
  <si>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</si>
  <si>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</si>
  <si>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</si>
  <si>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</si>
  <si>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</si>
  <si>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</si>
  <si>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</si>
  <si>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</si>
  <si>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</si>
  <si>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</si>
  <si>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</si>
  <si>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</si>
  <si>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</si>
  <si>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</si>
  <si>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</si>
  <si>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</si>
  <si>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</si>
  <si>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</si>
  <si>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</si>
  <si>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</si>
  <si>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</si>
  <si>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</si>
  <si>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</si>
  <si>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</si>
  <si>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</si>
  <si>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</si>
  <si>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</si>
  <si>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</si>
  <si>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</si>
  <si>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</si>
  <si>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</si>
  <si>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</si>
  <si>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</si>
  <si>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</si>
  <si>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</si>
  <si>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</si>
  <si>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</si>
  <si>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</si>
  <si>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</si>
  <si>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</si>
  <si>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</si>
  <si>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</si>
  <si>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</si>
  <si>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</si>
  <si>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</si>
  <si>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</si>
  <si>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</si>
  <si>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</si>
  <si>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</si>
  <si>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</si>
  <si>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</si>
  <si>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</si>
  <si>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</si>
  <si>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</si>
  <si>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</si>
  <si>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</si>
  <si>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</si>
  <si>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</si>
  <si>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</si>
  <si>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</si>
  <si>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</si>
  <si>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</si>
  <si>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</si>
  <si>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</si>
  <si>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</si>
  <si>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</si>
  <si>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</si>
  <si>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</si>
  <si>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</si>
  <si>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</si>
  <si>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</si>
  <si>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</si>
  <si>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</si>
  <si>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</si>
  <si>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</si>
  <si>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</si>
  <si>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</si>
  <si>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</si>
  <si>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</si>
  <si>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</si>
  <si>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</si>
  <si>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</si>
  <si>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</si>
  <si>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</si>
  <si>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</si>
  <si>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</si>
  <si>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</si>
  <si>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</si>
  <si>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</si>
  <si>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</si>
  <si>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</si>
  <si>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</si>
  <si>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</si>
  <si>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</si>
  <si>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</si>
  <si>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</si>
  <si>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</si>
  <si>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</si>
  <si>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</si>
  <si>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</si>
  <si>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</si>
  <si>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</si>
  <si>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</si>
  <si>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</si>
  <si>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</si>
  <si>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</si>
  <si>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</si>
  <si>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</si>
  <si>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</si>
  <si>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</si>
  <si>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</si>
  <si>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</si>
  <si>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</si>
  <si>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</si>
  <si>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</si>
  <si>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</si>
  <si>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</si>
  <si>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</si>
  <si>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</si>
  <si>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</si>
  <si>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</si>
  <si>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</si>
  <si>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</si>
  <si>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</si>
  <si>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</si>
  <si>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</si>
  <si>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</si>
  <si>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</si>
  <si>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</si>
  <si>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</si>
  <si>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</si>
  <si>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</si>
  <si>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</si>
  <si>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</si>
  <si>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</si>
  <si>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</si>
  <si>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</si>
  <si>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</si>
  <si>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</si>
  <si>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</si>
  <si>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</si>
  <si>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</si>
  <si>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</si>
  <si>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</si>
  <si>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</si>
  <si>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</si>
  <si>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</si>
  <si>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</si>
  <si>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</si>
  <si>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</si>
  <si>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</si>
  <si>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</si>
  <si>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</si>
  <si>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</si>
  <si>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</si>
  <si>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</si>
  <si>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</si>
  <si>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</si>
  <si>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</si>
  <si>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</si>
  <si>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</si>
  <si>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</si>
  <si>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</si>
  <si>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</si>
  <si>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</si>
  <si>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</si>
  <si>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</si>
  <si>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</si>
  <si>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</si>
  <si>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</si>
  <si>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</si>
  <si>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</si>
  <si>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</si>
  <si>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</si>
  <si>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</si>
  <si>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</si>
  <si>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</si>
  <si>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</si>
  <si>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</si>
  <si>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</si>
  <si>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</si>
  <si>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</si>
  <si>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</si>
  <si>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</si>
  <si>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</si>
  <si>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</si>
  <si>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</si>
  <si>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</si>
  <si>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</si>
  <si>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</si>
  <si>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</si>
  <si>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</si>
  <si>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</si>
  <si>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</si>
  <si>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</si>
  <si>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</si>
  <si>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</si>
  <si>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</si>
  <si>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</si>
  <si>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</si>
  <si>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</si>
  <si>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</si>
  <si>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</si>
  <si>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</si>
  <si>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</si>
  <si>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</si>
  <si>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</si>
  <si>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</si>
  <si>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</si>
  <si>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</si>
  <si>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</si>
  <si>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</si>
  <si>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</si>
  <si>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</si>
  <si>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</si>
  <si>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</si>
  <si>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</si>
  <si>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</si>
  <si>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</si>
  <si>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</si>
  <si>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</si>
  <si>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</si>
  <si>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</si>
  <si>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</si>
  <si>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</si>
  <si>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</si>
  <si>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</si>
  <si>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</si>
  <si>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</si>
  <si>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</si>
  <si>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</si>
  <si>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</si>
  <si>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</si>
  <si>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</si>
  <si>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</si>
  <si>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</si>
  <si>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</si>
  <si>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</si>
  <si>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</si>
  <si>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</si>
  <si>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</si>
  <si>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</si>
  <si>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</si>
  <si>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</si>
  <si>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</si>
  <si>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</si>
  <si>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</si>
  <si>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</si>
  <si>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</si>
  <si>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</si>
  <si>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</si>
  <si>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</si>
  <si>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</si>
  <si>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</si>
  <si>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</si>
  <si>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</si>
  <si>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</si>
  <si>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</si>
  <si>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</si>
  <si>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</si>
  <si>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</si>
  <si>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</si>
  <si>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</si>
  <si>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</si>
  <si>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</si>
  <si>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</si>
  <si>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</si>
  <si>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</si>
  <si>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</si>
  <si>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</si>
  <si>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</si>
  <si>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</si>
  <si>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</si>
  <si>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</si>
  <si>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</si>
  <si>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</si>
  <si>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</si>
  <si>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</si>
  <si>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</si>
  <si>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</si>
  <si>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</si>
  <si>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</si>
  <si>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</si>
  <si>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</si>
  <si>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</si>
  <si>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</si>
  <si>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</si>
  <si>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</si>
  <si>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</si>
  <si>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</si>
  <si>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</si>
  <si>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</si>
  <si>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</si>
  <si>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</si>
  <si>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</si>
  <si>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</si>
  <si>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</si>
  <si>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</si>
  <si>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</si>
  <si>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</si>
  <si>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</si>
  <si>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</si>
  <si>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</si>
  <si>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</si>
  <si>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</si>
  <si>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</si>
  <si>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</si>
  <si>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</si>
  <si>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</si>
  <si>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</si>
  <si>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</si>
  <si>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</si>
  <si>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</si>
  <si>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</si>
  <si>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</si>
  <si>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</si>
  <si>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</si>
  <si>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</si>
  <si>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</si>
  <si>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</si>
  <si>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</si>
  <si>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</si>
  <si>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</si>
  <si>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</si>
  <si>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</si>
  <si>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</si>
  <si>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</si>
  <si>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</si>
  <si>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</si>
  <si>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</si>
  <si>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</si>
  <si>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</si>
  <si>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</si>
  <si>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</si>
  <si>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</si>
  <si>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</si>
  <si>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</si>
  <si>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</si>
  <si>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</si>
  <si>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</si>
  <si>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</si>
  <si>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</si>
  <si>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</si>
  <si>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</si>
  <si>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</si>
  <si>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</si>
  <si>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</si>
  <si>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</si>
  <si>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</si>
  <si>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</si>
  <si>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</si>
  <si>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</si>
  <si>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</si>
  <si>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</si>
  <si>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</si>
  <si>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</si>
  <si>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</si>
  <si>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</si>
  <si>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</si>
  <si>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</si>
  <si>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</si>
  <si>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</si>
  <si>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</si>
  <si>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</si>
  <si>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</si>
  <si>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</si>
  <si>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</si>
  <si>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</si>
  <si>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</si>
  <si>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</si>
  <si>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</si>
  <si>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</si>
  <si>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</si>
  <si>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</si>
  <si>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</si>
  <si>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</si>
  <si>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</si>
  <si>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</si>
  <si>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</si>
  <si>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</si>
  <si>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</si>
  <si>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</si>
  <si>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</si>
  <si>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</si>
  <si>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</si>
  <si>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</si>
  <si>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</si>
  <si>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</si>
  <si>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</si>
  <si>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</si>
  <si>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</si>
  <si>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</si>
  <si>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</si>
  <si>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</si>
  <si>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</si>
  <si>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</si>
  <si>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</si>
  <si>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</si>
  <si>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</si>
  <si>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</si>
  <si>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</si>
  <si>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</si>
  <si>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</si>
  <si>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</si>
  <si>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</si>
  <si>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</si>
  <si>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</si>
  <si>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</si>
  <si>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</si>
  <si>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</si>
  <si>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</si>
  <si>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</si>
  <si>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</si>
  <si>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</si>
  <si>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</si>
  <si>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</si>
  <si>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</si>
  <si>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</si>
  <si>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</si>
  <si>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</si>
  <si>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</si>
  <si>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</si>
  <si>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</si>
  <si>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</si>
  <si>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</si>
  <si>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</si>
  <si>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</si>
  <si>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</si>
  <si>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</si>
  <si>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</si>
  <si>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</si>
  <si>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</si>
  <si>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</si>
  <si>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</si>
  <si>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</si>
  <si>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</si>
  <si>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</si>
  <si>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</si>
  <si>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</si>
  <si>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</si>
  <si>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</si>
  <si>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</si>
  <si>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</si>
  <si>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</si>
  <si>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</si>
  <si>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</si>
  <si>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</si>
  <si>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</si>
  <si>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</si>
  <si>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</si>
  <si>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</si>
  <si>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</si>
  <si>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</si>
  <si>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</si>
  <si>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</si>
  <si>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</si>
  <si>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</si>
  <si>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</si>
  <si>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</si>
  <si>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</si>
  <si>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</si>
  <si>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</si>
  <si>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</si>
  <si>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</si>
  <si>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</si>
  <si>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</si>
  <si>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</si>
  <si>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</si>
  <si>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</si>
  <si>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</si>
  <si>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</si>
  <si>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</si>
  <si>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</si>
  <si>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</si>
  <si>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</si>
  <si>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</si>
  <si>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</si>
  <si>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</si>
  <si>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</si>
  <si>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</si>
  <si>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</si>
  <si>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</si>
  <si>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</si>
  <si>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</si>
  <si>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</si>
  <si>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</si>
  <si>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</si>
  <si>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</si>
  <si>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</si>
  <si>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</si>
  <si>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</si>
  <si>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</si>
  <si>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</si>
  <si>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</si>
  <si>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</si>
  <si>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</si>
  <si>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</si>
  <si>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</si>
  <si>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</si>
  <si>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</si>
  <si>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</si>
  <si>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</si>
  <si>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</si>
  <si>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</si>
  <si>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</si>
  <si>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</si>
  <si>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</si>
  <si>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</si>
  <si>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</si>
  <si>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</si>
  <si>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</si>
  <si>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</si>
  <si>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</si>
  <si>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</si>
  <si>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</si>
  <si>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</si>
  <si>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</si>
  <si>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</si>
  <si>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</si>
  <si>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</si>
  <si>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</si>
  <si>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</si>
  <si>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</si>
  <si>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</si>
  <si>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</si>
  <si>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</si>
  <si>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</si>
  <si>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</si>
  <si>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</si>
  <si>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</si>
  <si>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</si>
  <si>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</si>
  <si>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</si>
  <si>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</si>
  <si>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</si>
  <si>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</si>
  <si>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</si>
  <si>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</si>
  <si>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</si>
  <si>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</si>
  <si>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</si>
  <si>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</si>
  <si>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</si>
  <si>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</si>
  <si>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</si>
  <si>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</si>
  <si>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</si>
  <si>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</si>
  <si>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</si>
  <si>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</si>
  <si>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</si>
  <si>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</si>
  <si>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</si>
  <si>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</si>
  <si>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</si>
  <si>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</si>
  <si>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</si>
  <si>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</si>
  <si>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</si>
  <si>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</si>
  <si>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</si>
  <si>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</si>
  <si>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</si>
  <si>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</si>
  <si>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</si>
  <si>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</si>
  <si>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</si>
  <si>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</si>
  <si>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</si>
  <si>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</si>
  <si>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</si>
  <si>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</si>
  <si>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</si>
  <si>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</si>
  <si>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</si>
  <si>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</si>
  <si>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</si>
  <si>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</si>
  <si>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</si>
  <si>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</si>
  <si>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</si>
  <si>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</si>
  <si>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</si>
  <si>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</si>
  <si>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</si>
  <si>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</si>
  <si>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</si>
  <si>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</si>
  <si>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</si>
  <si>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</si>
  <si>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</si>
  <si>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</si>
  <si>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</si>
  <si>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</si>
  <si>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</si>
  <si>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</si>
  <si>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</si>
  <si>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</si>
  <si>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</si>
  <si>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</si>
  <si>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</si>
  <si>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</si>
  <si>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</si>
  <si>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</si>
  <si>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</si>
  <si>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</si>
  <si>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</si>
  <si>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</si>
  <si>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</si>
  <si>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</si>
  <si>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</si>
  <si>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</si>
  <si>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</si>
  <si>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</si>
  <si>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</si>
  <si>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</si>
  <si>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</si>
  <si>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</si>
  <si>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</si>
  <si>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</si>
  <si>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</si>
  <si>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</si>
  <si>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</si>
  <si>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</si>
  <si>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</si>
  <si>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</si>
  <si>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</si>
  <si>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</si>
  <si>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</si>
  <si>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</si>
  <si>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</si>
  <si>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</si>
  <si>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</si>
  <si>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</si>
  <si>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</si>
  <si>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</si>
  <si>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</si>
  <si>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</si>
  <si>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</si>
  <si>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</si>
  <si>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</si>
  <si>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</si>
  <si>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</si>
  <si>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</si>
  <si>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</si>
  <si>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</si>
  <si>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</si>
  <si>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</si>
  <si>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</si>
  <si>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</si>
  <si>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</si>
  <si>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</si>
  <si>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</si>
  <si>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</si>
  <si>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</si>
  <si>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</si>
  <si>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</si>
  <si>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</si>
  <si>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</si>
  <si>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</si>
  <si>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</si>
  <si>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</si>
  <si>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</si>
  <si>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</si>
  <si>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</si>
  <si>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</si>
  <si>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</si>
  <si>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</si>
  <si>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</si>
  <si>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</si>
  <si>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</si>
  <si>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</si>
  <si>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</si>
  <si>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</si>
  <si>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</si>
  <si>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</si>
  <si>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</si>
  <si>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</si>
  <si>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</si>
  <si>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</si>
  <si>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</si>
  <si>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</si>
  <si>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</si>
  <si>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</si>
  <si>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</si>
  <si>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</si>
  <si>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</si>
  <si>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</si>
  <si>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</si>
  <si>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</si>
  <si>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</si>
  <si>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</si>
  <si>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</si>
  <si>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</si>
  <si>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</si>
  <si>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</si>
  <si>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</si>
  <si>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</si>
  <si>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</si>
  <si>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</si>
  <si>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</si>
  <si>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</si>
  <si>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</si>
  <si>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</si>
  <si>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</si>
  <si>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</si>
  <si>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</si>
  <si>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</si>
  <si>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</si>
  <si>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</si>
  <si>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</si>
  <si>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</si>
  <si>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</si>
  <si>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</si>
  <si>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</si>
  <si>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</si>
  <si>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</si>
  <si>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</si>
  <si>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</si>
  <si>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</si>
  <si>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</si>
  <si>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</si>
  <si>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</si>
  <si>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</si>
  <si>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</si>
  <si>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</si>
  <si>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</si>
  <si>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</si>
  <si>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</si>
  <si>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</si>
  <si>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</si>
  <si>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</si>
  <si>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</si>
  <si>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</si>
  <si>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</si>
  <si>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</si>
  <si>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</si>
  <si>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</si>
  <si>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</si>
  <si>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</si>
  <si>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</si>
  <si>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</si>
  <si>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</si>
  <si>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</si>
  <si>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</si>
  <si>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</si>
  <si>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</si>
  <si>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</si>
  <si>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</si>
  <si>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</si>
  <si>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</si>
  <si>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</si>
  <si>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</si>
  <si>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</si>
  <si>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</si>
  <si>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</si>
  <si>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</si>
  <si>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</si>
  <si>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</si>
  <si>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</si>
  <si>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</si>
  <si>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</si>
  <si>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</si>
  <si>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</si>
  <si>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</si>
  <si>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</si>
  <si>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</si>
  <si>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</si>
  <si>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</si>
  <si>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</si>
  <si>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</si>
  <si>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</si>
  <si>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</si>
  <si>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</si>
  <si>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</si>
  <si>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</si>
  <si>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</si>
  <si>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</si>
  <si>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</si>
  <si>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</si>
  <si>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</si>
  <si>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</si>
  <si>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</si>
  <si>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</si>
  <si>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</si>
  <si>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</si>
  <si>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</si>
  <si>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</si>
  <si>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</si>
  <si>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</si>
  <si>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</si>
  <si>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</si>
  <si>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</si>
  <si>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</si>
  <si>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</si>
  <si>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</si>
  <si>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</si>
  <si>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</si>
  <si>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</si>
  <si>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</si>
  <si>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</si>
  <si>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</si>
  <si>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</si>
  <si>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</si>
  <si>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</si>
  <si>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</si>
  <si>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</si>
  <si>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</si>
  <si>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</si>
  <si>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</si>
  <si>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</si>
  <si>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</si>
  <si>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</si>
  <si>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</si>
  <si>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</si>
  <si>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</si>
  <si>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</si>
  <si>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</si>
  <si>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</si>
  <si>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</si>
  <si>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</si>
  <si>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</si>
  <si>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</si>
  <si>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</si>
  <si>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</si>
  <si>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</si>
  <si>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</si>
  <si>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</si>
  <si>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</si>
  <si>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</si>
  <si>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</si>
  <si>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</si>
  <si>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</si>
  <si>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</si>
  <si>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</si>
  <si>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</si>
  <si>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</si>
  <si>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</si>
  <si>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</si>
  <si>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</si>
  <si>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</si>
  <si>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</si>
  <si>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</si>
  <si>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</si>
  <si>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</si>
  <si>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</si>
  <si>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</si>
  <si>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</si>
  <si>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</si>
  <si>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</si>
  <si>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</si>
  <si>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</si>
  <si>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</si>
  <si>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</si>
  <si>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</si>
  <si>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</si>
  <si>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</si>
  <si>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</si>
  <si>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</si>
  <si>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</si>
  <si>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</si>
  <si>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</si>
  <si>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</si>
  <si>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</si>
  <si>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</si>
  <si>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</si>
  <si>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</si>
  <si>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</si>
  <si>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</si>
  <si>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</si>
  <si>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</si>
  <si>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</si>
  <si>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</si>
  <si>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</si>
  <si>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</si>
  <si>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</si>
  <si>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</si>
  <si>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</si>
  <si>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</si>
  <si>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</si>
  <si>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</si>
  <si>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</si>
  <si>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</si>
  <si>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</si>
  <si>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</si>
  <si>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</si>
  <si>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</si>
  <si>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</si>
  <si>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</si>
  <si>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</si>
  <si>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</si>
  <si>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</si>
  <si>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</si>
  <si>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</si>
  <si>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</si>
  <si>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</si>
  <si>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</si>
  <si>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</si>
  <si>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</si>
  <si>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</si>
  <si>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</si>
  <si>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</si>
  <si>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</si>
  <si>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</si>
  <si>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</si>
  <si>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</si>
  <si>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</si>
  <si>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</si>
  <si>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</si>
  <si>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</si>
  <si>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</si>
  <si>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</si>
  <si>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</si>
  <si>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</si>
  <si>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</si>
  <si>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</si>
  <si>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</si>
  <si>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</si>
  <si>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</si>
  <si>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</si>
  <si>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</si>
  <si>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</si>
  <si>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</si>
  <si>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</si>
  <si>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</si>
  <si>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</si>
  <si>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</si>
  <si>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</si>
  <si>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</si>
  <si>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</si>
  <si>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</si>
  <si>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</si>
  <si>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</si>
  <si>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</si>
  <si>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</si>
  <si>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</si>
  <si>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</si>
  <si>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</si>
  <si>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</si>
  <si>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</si>
  <si>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</si>
  <si>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</si>
  <si>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</si>
  <si>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</si>
  <si>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</si>
  <si>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</si>
  <si>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</si>
  <si>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</si>
  <si>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</si>
  <si>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</si>
  <si>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</si>
  <si>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</si>
  <si>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</si>
  <si>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</si>
  <si>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</si>
  <si>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</si>
  <si>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</si>
  <si>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</si>
  <si>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</si>
  <si>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</si>
  <si>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</si>
  <si>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</si>
  <si>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</si>
  <si>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</si>
  <si>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</si>
  <si>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</si>
  <si>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</si>
  <si>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</si>
  <si>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</si>
  <si>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</si>
  <si>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</si>
  <si>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</si>
  <si>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</si>
  <si>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</si>
  <si>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</si>
  <si>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</si>
  <si>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</si>
  <si>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</si>
  <si>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</si>
  <si>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</si>
  <si>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</si>
  <si>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</si>
  <si>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</si>
  <si>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</si>
  <si>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</si>
  <si>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</si>
  <si>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</si>
  <si>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</si>
  <si>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</si>
  <si>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</si>
  <si>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</si>
  <si>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</si>
  <si>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</si>
  <si>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</si>
  <si>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</si>
  <si>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</si>
  <si>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</si>
  <si>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</si>
  <si>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</si>
  <si>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</si>
  <si>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</si>
  <si>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</si>
  <si>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</si>
  <si>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</si>
  <si>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</si>
  <si>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</si>
  <si>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</si>
  <si>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</si>
  <si>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</si>
  <si>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</si>
  <si>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</si>
  <si>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</si>
  <si>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</si>
  <si>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</si>
  <si>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</si>
  <si>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</si>
  <si>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</si>
  <si>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</si>
  <si>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</si>
  <si>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</si>
  <si>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</si>
  <si>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</si>
  <si>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</si>
  <si>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</si>
  <si>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</si>
  <si>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</si>
  <si>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</si>
  <si>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</si>
  <si>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</si>
  <si>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</si>
  <si>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</si>
  <si>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</si>
  <si>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</si>
  <si>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</si>
  <si>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</si>
  <si>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</si>
  <si>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</si>
  <si>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</si>
  <si>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</si>
  <si>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</si>
  <si>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</si>
  <si>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</si>
  <si>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</si>
  <si>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</si>
  <si>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</si>
  <si>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</si>
  <si>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</si>
  <si>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</si>
  <si>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</si>
  <si>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</si>
  <si>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</si>
  <si>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</si>
  <si>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</si>
  <si>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</si>
  <si>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</si>
  <si>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</si>
  <si>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</si>
  <si>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</si>
  <si>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</si>
  <si>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</si>
  <si>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</si>
  <si>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</si>
  <si>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</si>
  <si>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</si>
  <si>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</si>
  <si>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</si>
  <si>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</si>
  <si>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</si>
  <si>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</si>
  <si>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</si>
  <si>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</si>
  <si>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</si>
  <si>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</si>
  <si>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</si>
  <si>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</si>
  <si>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</si>
  <si>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</si>
  <si>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</si>
  <si>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</si>
  <si>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</si>
  <si>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</si>
  <si>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</si>
  <si>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</si>
  <si>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</si>
  <si>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</si>
  <si>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</si>
  <si>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</si>
  <si>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</si>
  <si>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</si>
  <si>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</si>
  <si>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</si>
  <si>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</si>
  <si>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</si>
  <si>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</si>
  <si>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</si>
  <si>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</si>
  <si>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</si>
  <si>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</si>
  <si>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</si>
  <si>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</si>
  <si>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</si>
  <si>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</si>
  <si>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</si>
  <si>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</si>
  <si>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</si>
  <si>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</si>
  <si>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</si>
  <si>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</si>
  <si>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</si>
  <si>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</si>
  <si>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</si>
  <si>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</si>
  <si>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</si>
  <si>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</si>
  <si>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</si>
  <si>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</si>
  <si>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</si>
  <si>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</si>
  <si>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</si>
  <si>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</si>
  <si>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</si>
  <si>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</si>
  <si>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</si>
  <si>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</si>
  <si>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</si>
  <si>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</si>
  <si>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</si>
  <si>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</si>
  <si>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</si>
  <si>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</si>
  <si>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</si>
  <si>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</si>
  <si>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</si>
  <si>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</si>
  <si>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</si>
  <si>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</si>
  <si>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</si>
  <si>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</si>
  <si>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</si>
  <si>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</si>
  <si>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</si>
  <si>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</si>
  <si>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</si>
  <si>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</si>
  <si>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</si>
  <si>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</si>
  <si>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</si>
  <si>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</si>
  <si>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</si>
  <si>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</si>
  <si>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</si>
  <si>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</si>
  <si>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</si>
  <si>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</si>
  <si>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</si>
  <si>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</si>
  <si>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</si>
  <si>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</si>
  <si>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</si>
  <si>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</si>
  <si>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</si>
  <si>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</si>
  <si>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</si>
  <si>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</si>
  <si>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</si>
  <si>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</si>
  <si>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</si>
  <si>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</si>
  <si>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</si>
  <si>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</si>
  <si>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</si>
  <si>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</si>
  <si>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</si>
  <si>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</si>
  <si>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</si>
  <si>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</si>
  <si>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</si>
  <si>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</si>
  <si>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</si>
  <si>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</si>
  <si>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</si>
  <si>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</si>
  <si>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</si>
  <si>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</si>
  <si>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</si>
  <si>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</si>
  <si>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</si>
  <si>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</si>
  <si>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</si>
  <si>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</si>
  <si>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</si>
  <si>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</si>
  <si>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</si>
  <si>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</si>
  <si>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</si>
  <si>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</si>
  <si>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</si>
  <si>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</si>
  <si>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</si>
  <si>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</si>
  <si>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</si>
  <si>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</si>
  <si>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</si>
  <si>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</si>
  <si>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</si>
  <si>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</si>
  <si>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</si>
  <si>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</si>
  <si>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</si>
  <si>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</si>
  <si>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</si>
  <si>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</si>
  <si>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</si>
  <si>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</si>
  <si>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</si>
  <si>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</si>
  <si>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</si>
  <si>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</si>
  <si>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</si>
  <si>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</si>
  <si>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</si>
  <si>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</si>
  <si>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</si>
  <si>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</si>
  <si>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</si>
  <si>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</si>
  <si>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</si>
  <si>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</si>
  <si>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</si>
  <si>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</si>
  <si>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</si>
  <si>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</si>
  <si>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</si>
  <si>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</si>
  <si>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</si>
  <si>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</si>
  <si>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</si>
  <si>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</si>
  <si>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</si>
  <si>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</si>
  <si>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</si>
  <si>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</si>
  <si>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</si>
  <si>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</si>
  <si>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</si>
  <si>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</si>
  <si>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</si>
  <si>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</si>
  <si>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</si>
  <si>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</si>
  <si>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</si>
  <si>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</si>
  <si>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</si>
  <si>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</si>
  <si>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</si>
  <si>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</si>
  <si>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</si>
  <si>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</si>
  <si>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</si>
  <si>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</si>
  <si>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</si>
  <si>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</si>
  <si>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</si>
  <si>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</si>
  <si>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</si>
  <si>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</si>
  <si>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</si>
  <si>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</si>
  <si>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</si>
  <si>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</si>
  <si>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</si>
  <si>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</si>
  <si>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</si>
  <si>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</si>
  <si>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</si>
  <si>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</si>
  <si>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</si>
  <si>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</si>
  <si>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</si>
  <si>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</si>
  <si>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</si>
  <si>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</si>
  <si>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</si>
  <si>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</si>
  <si>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</si>
  <si>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</si>
  <si>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</si>
  <si>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</si>
  <si>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</si>
  <si>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</si>
  <si>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</si>
  <si>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</si>
  <si>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</si>
  <si>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</si>
  <si>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</si>
  <si>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</si>
  <si>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</si>
  <si>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</si>
  <si>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</si>
  <si>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</si>
  <si>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</si>
  <si>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</si>
  <si>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</si>
  <si>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</si>
  <si>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</si>
  <si>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</si>
  <si>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</si>
  <si>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</si>
  <si>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</si>
  <si>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</si>
  <si>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</si>
  <si>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</si>
  <si>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</si>
  <si>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</si>
  <si>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</si>
  <si>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</si>
  <si>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</si>
  <si>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</si>
  <si>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</si>
  <si>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</si>
  <si>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</si>
  <si>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</si>
  <si>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</si>
  <si>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</si>
  <si>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</si>
  <si>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</si>
  <si>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</si>
  <si>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</si>
  <si>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</si>
  <si>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</si>
  <si>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</si>
  <si>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</si>
  <si>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</si>
  <si>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</si>
  <si>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</si>
  <si>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</si>
  <si>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</si>
  <si>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</si>
  <si>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</si>
  <si>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</si>
  <si>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</si>
  <si>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</si>
  <si>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</si>
  <si>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</si>
  <si>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</si>
  <si>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</si>
  <si>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</si>
  <si>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</si>
  <si>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</si>
  <si>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</si>
  <si>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</si>
  <si>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</si>
  <si>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</si>
  <si>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</si>
  <si>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</si>
  <si>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</si>
  <si>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</si>
  <si>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</si>
  <si>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</si>
  <si>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</si>
  <si>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</si>
  <si>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</si>
  <si>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</si>
  <si>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</si>
  <si>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</si>
  <si>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</si>
  <si>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</si>
  <si>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</si>
  <si>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</si>
  <si>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</si>
  <si>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</si>
  <si>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</si>
  <si>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</si>
  <si>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</si>
  <si>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</si>
  <si>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</si>
  <si>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</si>
  <si>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</si>
  <si>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</si>
  <si>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</si>
  <si>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</si>
  <si>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</si>
  <si>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</si>
  <si>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</si>
  <si>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</si>
  <si>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</si>
  <si>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</si>
  <si>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</si>
  <si>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</si>
  <si>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</si>
  <si>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</si>
  <si>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</si>
  <si>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</si>
  <si>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</si>
  <si>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</si>
  <si>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</si>
  <si>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</si>
  <si>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</si>
  <si>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</si>
  <si>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</si>
  <si>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</si>
  <si>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</si>
  <si>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</si>
  <si>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</si>
  <si>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</si>
  <si>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</si>
  <si>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</si>
  <si>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</si>
  <si>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</si>
  <si>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</si>
  <si>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</si>
  <si>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</si>
  <si>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</si>
  <si>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</si>
  <si>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</si>
  <si>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</si>
  <si>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</si>
  <si>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</si>
  <si>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</si>
  <si>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</si>
  <si>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</si>
  <si>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</si>
  <si>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</si>
  <si>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</si>
  <si>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</si>
  <si>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</si>
  <si>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</si>
  <si>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</si>
  <si>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</si>
  <si>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</si>
  <si>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</si>
  <si>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</si>
  <si>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</si>
  <si>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</si>
  <si>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</si>
  <si>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</si>
  <si>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</si>
  <si>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</si>
  <si>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</si>
  <si>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</si>
  <si>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</si>
  <si>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</si>
  <si>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</si>
  <si>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</si>
  <si>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</si>
  <si>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</si>
  <si>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</si>
  <si>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</si>
  <si>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</si>
  <si>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</si>
  <si>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</si>
  <si>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</si>
  <si>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</si>
  <si>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</si>
  <si>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</si>
  <si>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</si>
  <si>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</si>
  <si>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</si>
  <si>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</si>
  <si>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</si>
  <si>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</si>
  <si>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</si>
  <si>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</si>
  <si>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</si>
  <si>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</si>
  <si>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</si>
  <si>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</si>
  <si>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</si>
  <si>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</si>
  <si>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</si>
  <si>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</si>
  <si>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</si>
  <si>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</si>
  <si>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</si>
  <si>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</si>
  <si>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</si>
  <si>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</si>
  <si>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</si>
  <si>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</si>
  <si>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</si>
  <si>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</si>
  <si>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</si>
  <si>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</si>
  <si>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</si>
  <si>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</si>
  <si>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</si>
  <si>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</si>
  <si>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</si>
  <si>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</si>
  <si>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</si>
  <si>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</si>
  <si>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</si>
  <si>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</si>
  <si>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</si>
  <si>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</si>
  <si>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</si>
  <si>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</si>
  <si>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</si>
  <si>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</si>
  <si>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</si>
  <si>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</si>
  <si>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</si>
  <si>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</si>
  <si>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</si>
  <si>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</si>
  <si>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</si>
  <si>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</si>
  <si>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</si>
  <si>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</si>
  <si>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</si>
  <si>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</si>
  <si>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</si>
  <si>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</si>
  <si>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</si>
  <si>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</si>
  <si>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</si>
  <si>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</si>
  <si>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</si>
  <si>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</si>
  <si>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</si>
  <si>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</si>
  <si>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</si>
  <si>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</si>
  <si>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</si>
  <si>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</si>
  <si>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</si>
  <si>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</si>
  <si>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</si>
  <si>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</si>
  <si>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</si>
  <si>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</si>
  <si>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</si>
  <si>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</si>
  <si>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</si>
  <si>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</si>
  <si>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</si>
  <si>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</si>
  <si>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</si>
  <si>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</si>
  <si>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</si>
  <si>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</si>
  <si>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</si>
  <si>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</si>
  <si>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</si>
  <si>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</si>
  <si>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</si>
  <si>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</si>
  <si>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</si>
  <si>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</si>
  <si>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</si>
  <si>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</si>
  <si>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</si>
  <si>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</si>
  <si>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</si>
  <si>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</si>
  <si>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</si>
  <si>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</si>
  <si>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</si>
  <si>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</si>
  <si>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</si>
  <si>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</si>
  <si>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</si>
  <si>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</si>
  <si>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</si>
  <si>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</si>
  <si>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</si>
  <si>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</si>
  <si>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</si>
  <si>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</si>
  <si>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</si>
  <si>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</si>
  <si>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</si>
  <si>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</si>
  <si>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</si>
  <si>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</si>
  <si>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</si>
  <si>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</si>
  <si>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</si>
  <si>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</si>
  <si>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</si>
  <si>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</si>
  <si>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</si>
  <si>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</si>
  <si>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</si>
  <si>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</si>
  <si>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</si>
  <si>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</si>
  <si>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</si>
  <si>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</si>
  <si>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</si>
  <si>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</si>
  <si>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</si>
  <si>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</si>
  <si>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</si>
  <si>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</si>
  <si>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</si>
  <si>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</si>
  <si>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</si>
  <si>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</si>
  <si>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</si>
  <si>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</si>
  <si>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</si>
  <si>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</si>
  <si>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</si>
  <si>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</si>
  <si>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</si>
  <si>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</si>
  <si>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</si>
  <si>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</si>
  <si>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</si>
  <si>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</si>
  <si>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</si>
  <si>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</si>
  <si>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</si>
  <si>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</si>
  <si>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</si>
  <si>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</si>
  <si>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</si>
  <si>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</si>
  <si>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</si>
  <si>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</si>
  <si>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</si>
  <si>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</si>
  <si>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</si>
  <si>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</si>
  <si>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</si>
  <si>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</si>
  <si>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</si>
  <si>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</si>
  <si>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</si>
  <si>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</si>
  <si>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</si>
  <si>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</si>
  <si>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</si>
  <si>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</si>
  <si>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</si>
  <si>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</si>
  <si>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</si>
  <si>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</si>
  <si>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</si>
  <si>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</si>
  <si>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</si>
  <si>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</si>
  <si>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</si>
  <si>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</si>
  <si>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</si>
  <si>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</si>
  <si>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</si>
  <si>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</si>
  <si>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</si>
  <si>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</si>
  <si>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</si>
  <si>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</si>
  <si>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</si>
  <si>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</si>
  <si>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</si>
  <si>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</si>
  <si>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</si>
  <si>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</si>
  <si>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</si>
  <si>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</si>
  <si>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</si>
  <si>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</si>
  <si>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</si>
  <si>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</si>
  <si>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</si>
  <si>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</si>
  <si>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</si>
  <si>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</si>
  <si>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</si>
  <si>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</si>
  <si>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</si>
  <si>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</si>
  <si>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</si>
  <si>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</si>
  <si>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</si>
  <si>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</si>
  <si>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</si>
  <si>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</si>
  <si>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</si>
  <si>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</si>
  <si>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</si>
  <si>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</si>
  <si>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</si>
  <si>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</si>
  <si>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</si>
  <si>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</si>
  <si>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</si>
  <si>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</si>
  <si>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</si>
  <si>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</si>
  <si>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</si>
  <si>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</si>
  <si>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</si>
  <si>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</si>
  <si>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</si>
  <si>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</si>
  <si>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</si>
  <si>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</si>
  <si>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</si>
  <si>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</si>
  <si>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</si>
  <si>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</si>
  <si>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</si>
  <si>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</si>
  <si>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</si>
  <si>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</si>
  <si>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</si>
  <si>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</si>
  <si>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</si>
  <si>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</si>
  <si>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</si>
  <si>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</si>
  <si>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</si>
  <si>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</si>
  <si>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</si>
  <si>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</si>
  <si>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</si>
  <si>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</si>
  <si>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</si>
  <si>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</si>
  <si>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</si>
  <si>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</si>
  <si>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</si>
  <si>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</si>
  <si>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</si>
  <si>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</si>
  <si>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</si>
  <si>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</si>
  <si>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</si>
  <si>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</si>
  <si>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</si>
  <si>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</si>
  <si>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</si>
  <si>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</si>
  <si>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</si>
  <si>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</si>
  <si>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</si>
  <si>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</si>
  <si>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</si>
  <si>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</si>
  <si>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</si>
  <si>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</si>
  <si>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</si>
  <si>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</si>
  <si>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</si>
  <si>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</si>
  <si>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</si>
  <si>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</si>
  <si>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</si>
  <si>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</si>
  <si>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</si>
  <si>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</si>
  <si>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</si>
  <si>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</si>
  <si>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</si>
  <si>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</si>
  <si>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</si>
  <si>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</si>
  <si>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</si>
  <si>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</si>
  <si>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</si>
  <si>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</si>
  <si>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</si>
  <si>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</si>
  <si>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</si>
  <si>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</si>
  <si>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</si>
  <si>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</si>
  <si>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</si>
  <si>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</si>
  <si>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</si>
  <si>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</si>
  <si>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</si>
  <si>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</si>
  <si>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</si>
  <si>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</si>
  <si>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</si>
  <si>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</si>
  <si>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</si>
  <si>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</si>
  <si>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</si>
  <si>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</si>
  <si>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</si>
  <si>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</si>
  <si>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</si>
  <si>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</si>
  <si>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</si>
  <si>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</si>
  <si>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</si>
  <si>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</si>
  <si>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</si>
  <si>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</si>
  <si>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</si>
  <si>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</si>
  <si>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</si>
  <si>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</si>
  <si>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</si>
  <si>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</si>
  <si>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</si>
  <si>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</si>
  <si>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</si>
  <si>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</si>
  <si>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</si>
  <si>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</si>
  <si>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</si>
  <si>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</si>
  <si>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</si>
  <si>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</si>
  <si>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</si>
  <si>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</si>
  <si>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</si>
  <si>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</si>
  <si>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</si>
  <si>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</si>
  <si>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</si>
  <si>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</si>
  <si>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</si>
  <si>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</si>
  <si>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</si>
  <si>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</si>
  <si>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</si>
  <si>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</si>
  <si>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</si>
  <si>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</si>
  <si>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</si>
  <si>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</si>
  <si>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</si>
  <si>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</si>
  <si>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</si>
  <si>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</si>
  <si>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</si>
  <si>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</si>
  <si>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</si>
  <si>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</si>
  <si>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</si>
  <si>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</si>
  <si>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</si>
  <si>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</si>
  <si>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</si>
  <si>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</si>
  <si>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</si>
  <si>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</si>
  <si>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</si>
  <si>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</si>
  <si>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</si>
  <si>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</si>
  <si>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</si>
  <si>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</si>
  <si>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</si>
  <si>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</si>
  <si>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</si>
  <si>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</si>
  <si>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</si>
  <si>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</si>
  <si>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</si>
  <si>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</si>
  <si>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</si>
  <si>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</si>
  <si>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</si>
  <si>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</si>
  <si>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</si>
  <si>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</si>
  <si>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</si>
  <si>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</si>
  <si>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</si>
  <si>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</si>
  <si>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</si>
  <si>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</si>
  <si>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</si>
  <si>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</si>
  <si>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</si>
  <si>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</si>
  <si>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</si>
  <si>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</si>
  <si>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</si>
  <si>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</si>
  <si>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</si>
  <si>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</si>
  <si>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</si>
  <si>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</si>
  <si>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</si>
  <si>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</si>
  <si>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</si>
  <si>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</si>
  <si>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</si>
  <si>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</si>
  <si>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</si>
  <si>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</si>
  <si>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</si>
  <si>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</si>
  <si>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</si>
  <si>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</si>
  <si>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</si>
  <si>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</si>
  <si>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</si>
  <si>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</si>
  <si>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</si>
  <si>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</si>
  <si>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</si>
  <si>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</si>
  <si>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</si>
  <si>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</si>
  <si>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</si>
  <si>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</si>
  <si>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</si>
  <si>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</si>
  <si>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</si>
  <si>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</si>
  <si>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</si>
  <si>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</si>
  <si>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</si>
  <si>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</si>
  <si>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</si>
  <si>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</si>
  <si>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</si>
  <si>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</si>
  <si>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</si>
  <si>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</si>
  <si>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</si>
  <si>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</si>
  <si>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</si>
  <si>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</si>
  <si>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</si>
  <si>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</si>
  <si>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</si>
  <si>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</si>
  <si>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</si>
  <si>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</si>
  <si>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</si>
  <si>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</si>
  <si>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</si>
  <si>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</si>
  <si>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</si>
  <si>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</si>
  <si>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</si>
  <si>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</si>
  <si>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</si>
  <si>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</si>
  <si>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</si>
  <si>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</si>
  <si>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</si>
  <si>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</si>
  <si>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</si>
  <si>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</si>
  <si>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</si>
  <si>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</si>
  <si>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</si>
  <si>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</si>
  <si>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</si>
  <si>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</si>
  <si>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</si>
  <si>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</si>
  <si>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</si>
  <si>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</si>
  <si>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</si>
  <si>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</si>
  <si>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</si>
  <si>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</si>
  <si>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</si>
  <si>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</si>
  <si>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</si>
  <si>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</si>
  <si>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</si>
  <si>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</si>
  <si>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</si>
  <si>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</si>
  <si>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</si>
  <si>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</si>
  <si>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</si>
  <si>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</si>
  <si>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</si>
  <si>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</si>
  <si>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</si>
  <si>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</si>
  <si>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</si>
  <si>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</si>
  <si>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</si>
  <si>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</si>
  <si>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</si>
  <si>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</si>
  <si>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</si>
  <si>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</si>
  <si>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</si>
  <si>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</si>
  <si>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</si>
  <si>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</si>
  <si>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</si>
  <si>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</si>
  <si>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</si>
  <si>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</si>
  <si>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</si>
  <si>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</si>
  <si>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</si>
  <si>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</si>
  <si>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</si>
  <si>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</si>
  <si>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</si>
  <si>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</si>
  <si>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</si>
  <si>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</si>
  <si>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</si>
  <si>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</si>
  <si>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</si>
  <si>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</si>
  <si>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</si>
  <si>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</si>
  <si>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</si>
  <si>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</si>
  <si>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</si>
  <si>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</si>
  <si>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</si>
  <si>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</si>
  <si>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</si>
  <si>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</si>
  <si>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</si>
  <si>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</si>
  <si>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</si>
  <si>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</si>
  <si>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</si>
  <si>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</si>
  <si>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</si>
  <si>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</si>
  <si>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</si>
  <si>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</si>
  <si>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</si>
  <si>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</si>
  <si>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</si>
  <si>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</si>
  <si>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</si>
  <si>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</si>
  <si>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</si>
  <si>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</si>
  <si>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</si>
  <si>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</si>
  <si>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</si>
  <si>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</si>
  <si>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</si>
  <si>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</si>
  <si>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</si>
  <si>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</si>
  <si>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</si>
  <si>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</si>
  <si>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</si>
  <si>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</si>
  <si>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</si>
  <si>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</si>
  <si>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</si>
  <si>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</si>
  <si>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</si>
  <si>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</si>
  <si>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</si>
  <si>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</si>
  <si>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</si>
  <si>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</si>
  <si>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</si>
  <si>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</si>
  <si>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</si>
  <si>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</si>
  <si>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</si>
  <si>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</si>
  <si>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</si>
  <si>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</si>
  <si>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</si>
  <si>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</si>
  <si>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</si>
  <si>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</si>
  <si>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</si>
  <si>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</si>
  <si>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</si>
  <si>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</si>
  <si>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</si>
  <si>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</si>
  <si>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</si>
  <si>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</si>
  <si>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</si>
  <si>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</si>
  <si>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</si>
  <si>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</si>
  <si>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</si>
  <si>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</si>
  <si>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</si>
  <si>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</si>
  <si>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</si>
  <si>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</si>
  <si>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</si>
  <si>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</si>
  <si>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</si>
  <si>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</si>
  <si>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</si>
  <si>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</si>
  <si>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</si>
  <si>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</si>
  <si>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</si>
  <si>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</si>
  <si>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</si>
  <si>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</si>
  <si>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</si>
  <si>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</si>
  <si>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</si>
  <si>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</si>
  <si>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</si>
  <si>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</si>
  <si>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</si>
  <si>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</si>
  <si>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</si>
  <si>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</si>
  <si>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</si>
  <si>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</si>
  <si>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</si>
  <si>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</si>
  <si>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</si>
  <si>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</si>
  <si>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</si>
  <si>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</si>
  <si>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</si>
  <si>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</si>
  <si>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</si>
  <si>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</si>
  <si>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</si>
  <si>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</si>
  <si>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</si>
  <si>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</si>
  <si>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</si>
  <si>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</si>
  <si>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</si>
  <si>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</si>
  <si>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</si>
  <si>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</si>
  <si>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</si>
  <si>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</si>
  <si>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</si>
  <si>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</si>
  <si>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</si>
  <si>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</si>
  <si>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</si>
  <si>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</si>
  <si>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</si>
  <si>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</si>
  <si>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</si>
  <si>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</si>
  <si>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</si>
  <si>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</si>
  <si>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</si>
  <si>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</si>
  <si>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</si>
  <si>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</si>
  <si>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</si>
  <si>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</si>
  <si>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</si>
  <si>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</si>
  <si>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</si>
  <si>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</si>
  <si>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</si>
  <si>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</si>
  <si>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</si>
  <si>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</si>
  <si>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</si>
  <si>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</si>
  <si>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</si>
  <si>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</si>
  <si>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</si>
  <si>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</si>
  <si>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</si>
  <si>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</si>
  <si>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</si>
  <si>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</si>
  <si>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</si>
  <si>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</si>
  <si>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</si>
  <si>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</si>
  <si>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</si>
  <si>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</si>
  <si>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</si>
  <si>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</si>
  <si>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</si>
  <si>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</si>
  <si>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</si>
  <si>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</si>
  <si>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</si>
  <si>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</si>
  <si>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</si>
  <si>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</si>
  <si>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</si>
  <si>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</si>
  <si>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</si>
  <si>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</si>
  <si>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</si>
  <si>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</si>
  <si>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</si>
  <si>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</si>
  <si>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</si>
  <si>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</si>
  <si>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</si>
  <si>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</si>
  <si>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</si>
  <si>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</si>
  <si>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</si>
  <si>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</si>
  <si>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</si>
  <si>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</si>
  <si>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</si>
  <si>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</si>
  <si>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</si>
  <si>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</si>
  <si>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</si>
  <si>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</si>
  <si>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</si>
  <si>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</si>
  <si>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</si>
  <si>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</si>
  <si>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</si>
  <si>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</si>
  <si>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</si>
  <si>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</si>
  <si>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</si>
  <si>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</si>
  <si>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</si>
  <si>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</si>
  <si>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</si>
  <si>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</si>
  <si>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</si>
  <si>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</si>
  <si>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</si>
  <si>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</si>
  <si>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</si>
  <si>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</si>
  <si>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</si>
  <si>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</si>
  <si>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</si>
  <si>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</si>
  <si>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</si>
  <si>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</si>
  <si>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</si>
  <si>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</si>
  <si>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</si>
  <si>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</si>
  <si>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</si>
  <si>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</si>
  <si>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</si>
  <si>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</si>
  <si>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</si>
  <si>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</si>
  <si>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</si>
  <si>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</si>
  <si>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</si>
  <si>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</si>
  <si>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</si>
  <si>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</si>
  <si>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</si>
  <si>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</si>
  <si>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</si>
  <si>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</si>
  <si>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</si>
  <si>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</si>
  <si>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</si>
  <si>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</si>
  <si>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</si>
  <si>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</si>
  <si>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</si>
  <si>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</si>
  <si>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</si>
  <si>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</si>
  <si>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</si>
  <si>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</si>
  <si>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</si>
  <si>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</si>
  <si>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</si>
  <si>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</si>
  <si>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</si>
  <si>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</si>
  <si>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</si>
  <si>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</si>
  <si>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</si>
  <si>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</si>
  <si>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</si>
  <si>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</si>
  <si>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</si>
  <si>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</si>
  <si>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</si>
  <si>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</si>
  <si>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</si>
  <si>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</si>
  <si>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</si>
  <si>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</si>
  <si>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</si>
  <si>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</si>
  <si>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</si>
  <si>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</si>
  <si>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</si>
  <si>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</si>
  <si>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</si>
  <si>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</si>
  <si>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</si>
  <si>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</si>
  <si>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</si>
  <si>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</si>
  <si>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</si>
  <si>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</si>
  <si>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</si>
  <si>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</si>
  <si>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</si>
  <si>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</si>
  <si>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</si>
  <si>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</si>
  <si>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</si>
  <si>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</si>
  <si>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</si>
  <si>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</si>
  <si>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</si>
  <si>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</si>
  <si>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</si>
  <si>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</si>
  <si>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</si>
  <si>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</si>
  <si>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</si>
  <si>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</si>
  <si>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</si>
  <si>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</si>
  <si>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</si>
  <si>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</si>
  <si>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</si>
  <si>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</si>
  <si>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</si>
  <si>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</si>
  <si>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</si>
  <si>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</si>
  <si>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</si>
  <si>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</si>
  <si>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</si>
  <si>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</si>
  <si>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</si>
  <si>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</si>
  <si>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</si>
  <si>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</si>
  <si>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</si>
  <si>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</si>
  <si>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</si>
  <si>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</si>
  <si>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</si>
  <si>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</si>
  <si>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</si>
  <si>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</si>
  <si>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</si>
  <si>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</si>
  <si>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</si>
  <si>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</si>
  <si>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</si>
  <si>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</si>
  <si>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</si>
  <si>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</si>
  <si>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</si>
  <si>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</si>
  <si>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</si>
  <si>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</si>
  <si>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</si>
  <si>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</si>
  <si>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</si>
  <si>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</si>
  <si>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</si>
  <si>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</si>
  <si>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</si>
  <si>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</si>
  <si>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</si>
  <si>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</si>
  <si>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</si>
  <si>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</si>
  <si>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</si>
  <si>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</si>
  <si>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</si>
  <si>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</si>
  <si>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</si>
  <si>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</si>
  <si>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</si>
  <si>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</si>
  <si>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</si>
  <si>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</si>
  <si>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</si>
  <si>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</si>
  <si>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</si>
  <si>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</si>
  <si>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</si>
  <si>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</si>
  <si>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</si>
  <si>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</si>
  <si>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</si>
  <si>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</si>
  <si>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</si>
  <si>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</si>
  <si>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</si>
  <si>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</si>
  <si>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</si>
  <si>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</si>
  <si>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</si>
  <si>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</si>
  <si>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</si>
  <si>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</si>
  <si>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</si>
  <si>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</si>
  <si>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</si>
  <si>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</si>
  <si>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</si>
  <si>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</si>
  <si>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</si>
  <si>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</si>
  <si>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</si>
  <si>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</si>
  <si>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</si>
  <si>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</si>
  <si>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</si>
  <si>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</si>
  <si>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</si>
  <si>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</si>
  <si>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</si>
  <si>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</si>
  <si>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</si>
  <si>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</si>
  <si>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</si>
  <si>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</si>
  <si>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</si>
  <si>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</si>
  <si>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</si>
  <si>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</si>
  <si>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</si>
  <si>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</si>
  <si>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</si>
  <si>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</si>
  <si>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</si>
  <si>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</si>
  <si>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</si>
  <si>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</si>
  <si>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</si>
  <si>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</si>
  <si>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</si>
  <si>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</si>
  <si>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</si>
  <si>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</si>
  <si>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</si>
  <si>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</si>
  <si>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</si>
  <si>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</si>
  <si>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</si>
  <si>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</si>
  <si>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</si>
  <si>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</si>
  <si>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</si>
  <si>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</si>
  <si>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</si>
  <si>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</si>
  <si>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</si>
  <si>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</si>
  <si>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</si>
  <si>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</si>
  <si>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</si>
  <si>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</si>
  <si>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</si>
  <si>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</si>
  <si>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</si>
  <si>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</si>
  <si>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</si>
  <si>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</si>
  <si>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</si>
  <si>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</si>
  <si>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</si>
  <si>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</si>
  <si>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</si>
  <si>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</si>
  <si>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</si>
  <si>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</si>
  <si>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</si>
  <si>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</si>
  <si>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</si>
  <si>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</si>
  <si>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</si>
  <si>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</si>
  <si>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</si>
  <si>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</si>
  <si>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</si>
  <si>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</si>
  <si>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</si>
  <si>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</si>
  <si>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</si>
  <si>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</si>
  <si>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</si>
  <si>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</si>
  <si>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</si>
  <si>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</si>
  <si>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</si>
  <si>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</si>
  <si>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</si>
  <si>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</si>
  <si>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</si>
  <si>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</si>
  <si>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</si>
  <si>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</si>
  <si>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</si>
  <si>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</si>
  <si>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</si>
  <si>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</si>
  <si>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</si>
  <si>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</si>
  <si>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</si>
  <si>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</si>
  <si>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</si>
  <si>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</si>
  <si>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</si>
  <si>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</si>
  <si>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</si>
  <si>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</si>
  <si>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</si>
  <si>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</si>
  <si>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</si>
  <si>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</si>
  <si>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</si>
  <si>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</si>
  <si>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</si>
  <si>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</si>
  <si>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</si>
  <si>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</si>
  <si>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</si>
  <si>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</si>
  <si>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</si>
  <si>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</si>
  <si>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</si>
  <si>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</si>
  <si>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</si>
  <si>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</si>
  <si>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</si>
  <si>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</si>
  <si>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</si>
  <si>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</si>
  <si>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</si>
  <si>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</si>
  <si>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</si>
  <si>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</si>
  <si>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</si>
  <si>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</si>
  <si>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</si>
  <si>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</si>
  <si>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</si>
  <si>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</si>
  <si>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</si>
  <si>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</si>
  <si>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</si>
  <si>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</si>
  <si>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</si>
  <si>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</si>
  <si>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</si>
  <si>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</si>
  <si>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</si>
  <si>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</si>
  <si>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</si>
  <si>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</si>
  <si>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</si>
  <si>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</si>
  <si>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</si>
  <si>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</si>
  <si>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</si>
  <si>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</si>
  <si>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</si>
  <si>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</si>
  <si>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</si>
  <si>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</si>
  <si>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</si>
  <si>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</si>
  <si>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</si>
  <si>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</si>
  <si>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</si>
  <si>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</si>
  <si>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</si>
  <si>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</si>
  <si>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</si>
  <si>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</si>
  <si>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</si>
  <si>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</si>
  <si>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</si>
  <si>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</si>
  <si>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</si>
  <si>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</si>
  <si>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</si>
  <si>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</si>
  <si>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</si>
  <si>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</si>
  <si>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</si>
  <si>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</si>
  <si>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</si>
  <si>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</si>
  <si>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</si>
  <si>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</si>
  <si>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</si>
  <si>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</si>
  <si>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</si>
  <si>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</si>
  <si>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</si>
  <si>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</si>
  <si>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</si>
  <si>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</si>
  <si>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</si>
  <si>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</si>
  <si>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</si>
  <si>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</si>
  <si>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</si>
  <si>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</si>
  <si>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</si>
  <si>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</si>
  <si>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</si>
  <si>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</si>
  <si>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</si>
  <si>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</si>
  <si>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</si>
  <si>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</si>
  <si>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</si>
  <si>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</si>
  <si>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</si>
  <si>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</si>
  <si>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</si>
  <si>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</si>
  <si>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</si>
  <si>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</si>
  <si>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</si>
  <si>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</si>
  <si>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</si>
  <si>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</si>
  <si>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</si>
  <si>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</si>
  <si>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</si>
  <si>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</si>
  <si>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</si>
  <si>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</si>
  <si>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</si>
  <si>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</si>
  <si>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</si>
  <si>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</si>
  <si>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</si>
  <si>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</si>
  <si>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</si>
  <si>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</si>
  <si>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</si>
  <si>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</si>
  <si>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</si>
  <si>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</si>
  <si>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</si>
  <si>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</si>
  <si>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</si>
  <si>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</si>
  <si>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</si>
  <si>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</si>
  <si>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</si>
  <si>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</si>
  <si>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</si>
  <si>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</si>
  <si>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</si>
  <si>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</si>
  <si>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</si>
  <si>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</si>
  <si>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</si>
  <si>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</si>
  <si>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</si>
  <si>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</si>
  <si>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</si>
  <si>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</si>
  <si>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</si>
  <si>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</si>
  <si>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</si>
  <si>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</si>
  <si>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</si>
  <si>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</si>
  <si>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</si>
  <si>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</si>
  <si>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</si>
  <si>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</si>
  <si>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</si>
  <si>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</si>
  <si>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</si>
  <si>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</si>
  <si>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</si>
  <si>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</si>
  <si>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</si>
  <si>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</si>
  <si>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</si>
  <si>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</si>
  <si>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</si>
  <si>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</si>
  <si>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</si>
  <si>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</si>
  <si>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</si>
  <si>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</si>
  <si>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</si>
  <si>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</si>
  <si>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</si>
  <si>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</si>
  <si>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</si>
  <si>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</si>
  <si>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</si>
  <si>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</si>
  <si>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</si>
  <si>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</si>
  <si>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</si>
  <si>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</si>
  <si>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</si>
  <si>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</si>
  <si>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</si>
  <si>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</si>
  <si>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</si>
  <si>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</si>
  <si>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</si>
  <si>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</si>
  <si>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</si>
  <si>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</si>
  <si>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</si>
  <si>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</si>
  <si>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</si>
  <si>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</si>
  <si>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</si>
  <si>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</si>
  <si>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</si>
  <si>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</si>
  <si>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</si>
  <si>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</si>
  <si>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</si>
  <si>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</si>
  <si>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</si>
  <si>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</si>
  <si>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</si>
  <si>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</si>
  <si>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</si>
  <si>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</si>
  <si>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</si>
  <si>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</si>
  <si>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</si>
  <si>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</si>
  <si>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</si>
  <si>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</si>
  <si>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</si>
  <si>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</si>
  <si>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</si>
  <si>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</si>
  <si>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</si>
  <si>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</si>
  <si>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</si>
  <si>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</si>
  <si>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</si>
  <si>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</si>
  <si>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</si>
  <si>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</si>
  <si>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</si>
  <si>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</si>
  <si>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</si>
  <si>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</si>
  <si>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</si>
  <si>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</si>
  <si>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</si>
  <si>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</si>
  <si>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</si>
  <si>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</si>
  <si>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</si>
  <si>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</si>
  <si>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</si>
  <si>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</si>
  <si>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</si>
  <si>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</si>
  <si>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</si>
  <si>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</si>
  <si>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</si>
  <si>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</si>
  <si>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</si>
  <si>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</si>
  <si>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</si>
  <si>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</si>
  <si>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</si>
  <si>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</si>
  <si>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</si>
  <si>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</si>
  <si>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</si>
  <si>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</si>
  <si>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</si>
  <si>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</si>
  <si>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</si>
  <si>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</si>
  <si>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</si>
  <si>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</si>
  <si>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</si>
  <si>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</si>
  <si>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</si>
  <si>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</si>
  <si>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</si>
  <si>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</si>
  <si>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</si>
  <si>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</si>
  <si>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</si>
  <si>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</si>
  <si>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</si>
  <si>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</si>
  <si>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</si>
  <si>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</si>
  <si>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</si>
  <si>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</si>
  <si>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</si>
  <si>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</si>
  <si>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</si>
  <si>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</si>
  <si>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</si>
  <si>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</si>
  <si>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</si>
  <si>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</si>
  <si>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</si>
  <si>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</si>
  <si>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</si>
  <si>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</si>
  <si>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</si>
  <si>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</si>
  <si>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</si>
  <si>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</si>
  <si>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</si>
  <si>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</si>
  <si>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</si>
  <si>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</si>
  <si>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</si>
  <si>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</si>
  <si>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</si>
  <si>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</si>
  <si>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</si>
  <si>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</si>
  <si>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</si>
  <si>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</si>
  <si>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</si>
  <si>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</si>
  <si>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</si>
  <si>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</si>
  <si>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</si>
  <si>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</si>
  <si>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</si>
  <si>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</si>
  <si>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</si>
  <si>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</si>
  <si>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</si>
  <si>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</si>
  <si>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</si>
  <si>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</si>
  <si>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</si>
  <si>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</si>
  <si>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</si>
  <si>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</si>
  <si>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</si>
  <si>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</si>
  <si>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</si>
  <si>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</si>
  <si>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</si>
  <si>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</si>
  <si>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</si>
  <si>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</si>
  <si>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</si>
  <si>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</si>
  <si>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</si>
  <si>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</si>
  <si>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</si>
  <si>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</si>
  <si>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</si>
  <si>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</si>
  <si>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</si>
  <si>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</si>
  <si>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</si>
  <si>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</si>
  <si>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</si>
  <si>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</si>
  <si>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</si>
  <si>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</si>
  <si>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</si>
  <si>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</si>
  <si>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</si>
  <si>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</si>
  <si>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</si>
  <si>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</si>
  <si>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</si>
  <si>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</si>
  <si>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</si>
  <si>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</si>
  <si>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</si>
  <si>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</si>
  <si>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</si>
  <si>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</si>
  <si>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</si>
  <si>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</si>
  <si>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</si>
  <si>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</si>
  <si>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</si>
  <si>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</si>
  <si>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</si>
  <si>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</si>
  <si>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</si>
  <si>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</si>
  <si>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</si>
  <si>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</si>
  <si>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</si>
  <si>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</si>
  <si>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</si>
  <si>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</si>
  <si>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</si>
  <si>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</si>
  <si>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</si>
  <si>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</si>
  <si>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</si>
  <si>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</si>
  <si>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</si>
  <si>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</si>
  <si>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</si>
  <si>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</si>
  <si>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</si>
  <si>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</si>
  <si>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</si>
  <si>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</si>
  <si>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</si>
  <si>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</si>
  <si>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</si>
  <si>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</si>
  <si>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</si>
  <si>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</si>
  <si>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</si>
  <si>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</si>
  <si>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</si>
  <si>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</si>
  <si>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</si>
  <si>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</si>
  <si>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</si>
  <si>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</si>
  <si>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</si>
  <si>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</si>
  <si>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</si>
  <si>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</si>
  <si>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</si>
  <si>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</si>
  <si>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</si>
  <si>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</si>
  <si>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</si>
  <si>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</si>
  <si>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</si>
  <si>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</si>
  <si>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</si>
  <si>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</si>
  <si>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</si>
  <si>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</si>
  <si>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</si>
  <si>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</si>
  <si>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</si>
  <si>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</si>
  <si>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</si>
  <si>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</si>
  <si>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</si>
  <si>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</si>
  <si>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</si>
  <si>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</si>
  <si>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</si>
  <si>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</si>
  <si>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</si>
  <si>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</si>
  <si>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</si>
  <si>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</si>
  <si>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</si>
  <si>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</si>
  <si>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</si>
  <si>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</si>
  <si>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</si>
  <si>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</si>
  <si>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</si>
  <si>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</si>
  <si>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</si>
  <si>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</si>
  <si>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</si>
  <si>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</si>
  <si>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</si>
  <si>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</si>
  <si>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</si>
  <si>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</si>
  <si>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</si>
  <si>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</si>
  <si>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</si>
  <si>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</si>
  <si>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</si>
  <si>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</si>
  <si>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</si>
  <si>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</si>
  <si>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</si>
  <si>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</si>
  <si>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</si>
  <si>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</si>
  <si>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</si>
  <si>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</si>
  <si>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</si>
  <si>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</si>
  <si>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</si>
  <si>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</si>
  <si>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</si>
  <si>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</si>
  <si>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</si>
  <si>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</si>
  <si>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</si>
  <si>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</si>
  <si>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</si>
  <si>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</si>
  <si>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</si>
  <si>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</si>
  <si>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</si>
  <si>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</si>
  <si>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</si>
  <si>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</si>
  <si>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</si>
  <si>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</si>
  <si>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</si>
  <si>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</si>
  <si>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</si>
  <si>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</si>
  <si>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</si>
  <si>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</si>
  <si>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</si>
  <si>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</si>
  <si>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</si>
  <si>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</si>
  <si>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</si>
  <si>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</si>
  <si>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</si>
  <si>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</si>
  <si>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</si>
  <si>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</si>
  <si>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</si>
  <si>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</si>
  <si>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</si>
  <si>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</si>
  <si>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</si>
  <si>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</si>
  <si>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</si>
  <si>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</si>
  <si>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</si>
  <si>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</si>
  <si>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</si>
  <si>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</si>
  <si>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</si>
  <si>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</si>
  <si>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</si>
  <si>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</si>
  <si>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</si>
  <si>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</si>
  <si>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</si>
  <si>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</si>
  <si>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</si>
  <si>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</si>
  <si>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</si>
  <si>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</si>
  <si>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</si>
  <si>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</si>
  <si>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</si>
  <si>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</si>
  <si>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</si>
  <si>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</si>
  <si>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</si>
  <si>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</si>
  <si>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</si>
  <si>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</si>
  <si>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</si>
  <si>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</si>
  <si>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</si>
  <si>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</si>
  <si>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</si>
  <si>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</si>
  <si>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</si>
  <si>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</si>
  <si>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</si>
  <si>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</si>
  <si>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</si>
  <si>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</si>
  <si>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</si>
  <si>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</si>
  <si>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</si>
  <si>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</si>
  <si>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</si>
  <si>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</si>
  <si>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</si>
  <si>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</si>
  <si>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</si>
  <si>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</si>
  <si>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</si>
  <si>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</si>
  <si>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</si>
  <si>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</si>
  <si>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</si>
  <si>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</si>
  <si>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</si>
  <si>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</si>
  <si>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</si>
  <si>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</si>
  <si>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</si>
  <si>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</si>
  <si>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</si>
  <si>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</si>
  <si>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</si>
  <si>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</si>
  <si>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</si>
  <si>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</si>
  <si>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</si>
  <si>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</si>
  <si>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</si>
  <si>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</si>
  <si>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</si>
  <si>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</si>
  <si>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</si>
  <si>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</si>
  <si>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</si>
  <si>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</si>
  <si>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</si>
  <si>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</si>
  <si>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</si>
  <si>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</si>
  <si>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</si>
  <si>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</si>
  <si>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</si>
  <si>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</si>
  <si>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</si>
  <si>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</si>
  <si>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</si>
  <si>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</si>
  <si>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</si>
  <si>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</si>
  <si>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</si>
  <si>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</si>
  <si>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</si>
  <si>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</si>
  <si>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</si>
  <si>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</si>
  <si>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</si>
  <si>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</si>
  <si>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</si>
  <si>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</si>
  <si>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</si>
  <si>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</si>
  <si>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</si>
  <si>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</si>
  <si>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</si>
  <si>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</si>
  <si>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</si>
  <si>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</si>
  <si>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</si>
  <si>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</si>
  <si>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</si>
  <si>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</si>
  <si>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</si>
  <si>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</si>
  <si>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</si>
  <si>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</si>
  <si>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</si>
  <si>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</si>
  <si>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</si>
  <si>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</si>
  <si>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</si>
  <si>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</si>
  <si>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</si>
  <si>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</si>
  <si>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</si>
  <si>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</si>
  <si>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</si>
  <si>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</si>
  <si>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</si>
  <si>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</si>
  <si>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</si>
  <si>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</si>
  <si>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</si>
  <si>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</si>
  <si>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</si>
  <si>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</si>
  <si>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</si>
  <si>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</si>
  <si>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</si>
  <si>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</si>
  <si>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</si>
  <si>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</si>
  <si>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</si>
  <si>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</si>
  <si>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</si>
  <si>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</si>
  <si>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</si>
  <si>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</si>
  <si>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</si>
  <si>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</si>
  <si>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</si>
  <si>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</si>
  <si>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</si>
  <si>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</si>
  <si>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</si>
  <si>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</si>
  <si>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</si>
  <si>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</si>
  <si>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</si>
  <si>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</si>
  <si>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</si>
  <si>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</si>
  <si>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</si>
  <si>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</si>
  <si>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</si>
  <si>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</si>
  <si>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</si>
  <si>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</si>
  <si>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</si>
  <si>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</si>
  <si>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</si>
  <si>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</si>
  <si>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</si>
  <si>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</si>
  <si>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</si>
  <si>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</si>
  <si>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</si>
  <si>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</si>
  <si>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</si>
  <si>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</si>
  <si>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</si>
  <si>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</si>
  <si>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</si>
  <si>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</si>
  <si>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</si>
  <si>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</si>
  <si>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</si>
  <si>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</si>
  <si>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</si>
  <si>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</si>
  <si>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</si>
  <si>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</si>
  <si>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</si>
  <si>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</si>
  <si>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</si>
  <si>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</si>
  <si>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</si>
  <si>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</si>
  <si>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</si>
  <si>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</si>
  <si>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</si>
  <si>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</si>
  <si>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</si>
  <si>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</si>
  <si>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</si>
  <si>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</si>
  <si>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</si>
  <si>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</si>
  <si>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</si>
  <si>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</si>
  <si>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</si>
  <si>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</si>
  <si>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</si>
  <si>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</si>
  <si>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</si>
  <si>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</si>
  <si>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</si>
  <si>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</si>
  <si>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</si>
  <si>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</si>
  <si>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</si>
  <si>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</si>
  <si>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</si>
  <si>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</si>
  <si>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</si>
  <si>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</si>
  <si>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</si>
  <si>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</si>
  <si>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</si>
  <si>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</si>
  <si>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</si>
  <si>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</si>
  <si>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</si>
  <si>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</si>
  <si>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</si>
  <si>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</si>
  <si>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</si>
  <si>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</si>
  <si>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</si>
  <si>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</si>
  <si>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</si>
  <si>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</si>
  <si>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</si>
  <si>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</si>
  <si>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</si>
  <si>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</si>
  <si>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</si>
  <si>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</si>
  <si>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</si>
  <si>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</si>
  <si>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</si>
  <si>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</si>
  <si>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</si>
  <si>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</si>
  <si>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</si>
  <si>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</si>
  <si>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</si>
  <si>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</si>
  <si>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</si>
  <si>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</si>
  <si>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</si>
  <si>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</si>
  <si>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</si>
  <si>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</si>
  <si>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</si>
  <si>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</si>
  <si>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</si>
  <si>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</si>
  <si>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</si>
  <si>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</si>
  <si>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</si>
  <si>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</si>
  <si>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</si>
  <si>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</si>
  <si>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</si>
  <si>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</si>
  <si>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</si>
  <si>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</si>
  <si>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</si>
  <si>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</si>
  <si>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</si>
  <si>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</si>
  <si>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</si>
  <si>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</si>
  <si>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</si>
  <si>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</si>
  <si>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</si>
  <si>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</si>
  <si>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</si>
  <si>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</si>
  <si>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</si>
  <si>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</si>
  <si>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</si>
  <si>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</si>
  <si>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</si>
  <si>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</si>
  <si>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</si>
  <si>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</si>
  <si>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</si>
  <si>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</si>
  <si>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</si>
  <si>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</si>
  <si>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</si>
  <si>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</si>
  <si>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</si>
  <si>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</si>
  <si>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</si>
  <si>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</si>
  <si>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</si>
  <si>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</si>
  <si>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</si>
  <si>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</si>
  <si>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</si>
  <si>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</si>
  <si>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</si>
  <si>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</si>
  <si>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</si>
  <si>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</si>
  <si>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</si>
  <si>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</si>
  <si>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</si>
  <si>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</si>
  <si>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</si>
  <si>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</si>
  <si>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</si>
  <si>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</si>
  <si>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</si>
  <si>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</si>
  <si>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</si>
  <si>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</si>
  <si>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</si>
  <si>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</si>
  <si>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</si>
  <si>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</si>
  <si>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</si>
  <si>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</si>
  <si>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</si>
  <si>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</si>
  <si>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</si>
  <si>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</si>
  <si>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</si>
  <si>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</si>
  <si>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</si>
  <si>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</si>
  <si>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</si>
  <si>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</si>
  <si>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</si>
  <si>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</si>
  <si>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</si>
  <si>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</si>
  <si>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</si>
  <si>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</si>
  <si>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</si>
  <si>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</si>
  <si>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</si>
  <si>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</si>
  <si>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</si>
  <si>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</si>
  <si>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</si>
  <si>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</si>
  <si>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</si>
  <si>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</si>
  <si>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</si>
  <si>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</si>
  <si>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</si>
  <si>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</si>
  <si>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</si>
  <si>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</si>
  <si>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</si>
  <si>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</si>
  <si>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</si>
  <si>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</si>
  <si>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</si>
  <si>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</si>
  <si>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</si>
  <si>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</si>
  <si>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</si>
  <si>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</si>
  <si>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</si>
  <si>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</si>
  <si>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</si>
  <si>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</si>
  <si>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</si>
  <si>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</si>
  <si>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</si>
  <si>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</si>
  <si>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</si>
  <si>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</si>
  <si>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</si>
  <si>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</si>
  <si>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</si>
  <si>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</si>
  <si>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</si>
  <si>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</si>
  <si>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</si>
  <si>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</si>
  <si>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</si>
  <si>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</si>
  <si>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</si>
  <si>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</si>
  <si>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</si>
  <si>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</si>
  <si>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</si>
  <si>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</si>
  <si>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</si>
  <si>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</si>
  <si>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</si>
  <si>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</si>
  <si>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</si>
  <si>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</si>
  <si>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</si>
  <si>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</si>
  <si>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</si>
  <si>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</si>
  <si>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</si>
  <si>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</si>
  <si>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</si>
  <si>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</si>
  <si>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</si>
  <si>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</si>
  <si>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</si>
  <si>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</si>
  <si>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</si>
  <si>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</si>
  <si>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</si>
  <si>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</si>
  <si>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</si>
  <si>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</si>
  <si>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</si>
  <si>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</si>
  <si>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</si>
  <si>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</si>
  <si>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</si>
  <si>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</si>
  <si>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</si>
  <si>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</si>
  <si>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</si>
  <si>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</si>
  <si>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</si>
  <si>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</si>
  <si>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</si>
  <si>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</si>
  <si>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</si>
  <si>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</si>
  <si>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</si>
  <si>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</si>
  <si>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</si>
  <si>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</si>
  <si>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</si>
  <si>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</si>
  <si>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</si>
  <si>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</si>
  <si>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</si>
  <si>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</si>
  <si>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</si>
  <si>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</si>
  <si>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</si>
  <si>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</si>
  <si>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</si>
  <si>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</si>
  <si>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</si>
  <si>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</si>
  <si>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</si>
  <si>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</si>
  <si>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</si>
  <si>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</si>
  <si>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</si>
  <si>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</si>
  <si>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</si>
  <si>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</si>
  <si>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</si>
  <si>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</si>
  <si>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</si>
  <si>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</si>
  <si>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</si>
  <si>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</si>
  <si>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</si>
  <si>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</si>
  <si>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</si>
  <si>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</si>
  <si>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</si>
  <si>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</si>
  <si>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</si>
  <si>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</si>
  <si>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</si>
  <si>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</si>
  <si>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</si>
  <si>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</si>
  <si>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</si>
  <si>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</si>
  <si>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</si>
  <si>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</si>
  <si>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</si>
  <si>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</si>
  <si>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</si>
  <si>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</si>
  <si>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</si>
  <si>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</si>
  <si>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</si>
  <si>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</si>
  <si>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</si>
  <si>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</si>
  <si>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</si>
  <si>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</si>
  <si>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</si>
  <si>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</si>
  <si>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</si>
  <si>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</si>
  <si>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</si>
  <si>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</si>
  <si>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</si>
  <si>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</si>
  <si>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</si>
  <si>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</si>
  <si>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</si>
  <si>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</si>
  <si>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</si>
  <si>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</si>
  <si>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</si>
  <si>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</si>
  <si>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</si>
  <si>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</si>
  <si>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</si>
  <si>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</si>
  <si>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</si>
  <si>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</si>
  <si>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</si>
  <si>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</si>
  <si>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</si>
  <si>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</si>
  <si>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</si>
  <si>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</si>
  <si>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</si>
  <si>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</si>
  <si>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</si>
  <si>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</si>
  <si>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</si>
  <si>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</si>
  <si>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</si>
  <si>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</si>
  <si>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</si>
  <si>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</si>
  <si>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</si>
  <si>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</si>
  <si>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</si>
  <si>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</si>
  <si>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</si>
  <si>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</si>
  <si>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</si>
  <si>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</si>
  <si>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</si>
  <si>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</si>
  <si>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</si>
  <si>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</si>
  <si>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</si>
  <si>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</si>
  <si>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</si>
  <si>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</si>
  <si>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</si>
  <si>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</si>
  <si>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</si>
  <si>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</si>
  <si>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</si>
  <si>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</si>
  <si>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</si>
  <si>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</si>
  <si>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</si>
  <si>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</si>
  <si>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</si>
  <si>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</si>
  <si>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</si>
  <si>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</si>
  <si>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</si>
  <si>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</si>
  <si>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</si>
  <si>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</si>
  <si>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</si>
  <si>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</si>
  <si>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</si>
  <si>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</si>
  <si>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</si>
  <si>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</si>
  <si>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</si>
  <si>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</si>
  <si>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</si>
  <si>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</si>
  <si>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</si>
  <si>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</si>
  <si>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</si>
  <si>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</si>
  <si>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</si>
  <si>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</si>
  <si>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</si>
  <si>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</si>
  <si>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</si>
  <si>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</si>
  <si>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</si>
  <si>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</si>
  <si>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</si>
  <si>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</si>
  <si>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</si>
  <si>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</si>
  <si>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</si>
  <si>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</si>
  <si>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</si>
  <si>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</si>
  <si>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</si>
  <si>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</si>
  <si>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</si>
  <si>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</si>
  <si>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</si>
  <si>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</si>
  <si>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</si>
  <si>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</si>
  <si>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</si>
  <si>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</si>
  <si>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</si>
  <si>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</si>
  <si>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</si>
  <si>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</si>
  <si>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</si>
  <si>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</si>
  <si>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</si>
  <si>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</si>
  <si>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</si>
  <si>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</si>
  <si>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</si>
  <si>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</si>
  <si>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</si>
  <si>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</si>
  <si>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</si>
  <si>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</si>
  <si>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</si>
  <si>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</si>
  <si>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</si>
  <si>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</si>
  <si>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</si>
  <si>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</si>
  <si>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</si>
  <si>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</si>
  <si>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</si>
  <si>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</si>
  <si>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</si>
  <si>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</si>
  <si>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</si>
  <si>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</si>
  <si>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</si>
  <si>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</si>
  <si>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</si>
  <si>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</si>
  <si>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</si>
  <si>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</si>
  <si>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</si>
  <si>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</si>
  <si>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</si>
  <si>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</si>
  <si>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</si>
  <si>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</si>
  <si>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</si>
  <si>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</si>
  <si>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</si>
  <si>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</si>
  <si>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</si>
  <si>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</si>
  <si>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</si>
  <si>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</si>
  <si>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</si>
  <si>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</si>
  <si>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</si>
  <si>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</si>
  <si>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</si>
  <si>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</si>
  <si>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</si>
  <si>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</si>
  <si>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</si>
  <si>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</si>
  <si>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</si>
  <si>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</si>
  <si>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</si>
  <si>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</si>
  <si>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</si>
  <si>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</si>
  <si>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</si>
  <si>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</si>
  <si>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</si>
  <si>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</si>
  <si>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</si>
  <si>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</si>
  <si>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</si>
  <si>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</si>
  <si>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</si>
  <si>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</si>
  <si>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</si>
  <si>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</si>
  <si>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</si>
  <si>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</si>
  <si>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</si>
  <si>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</si>
  <si>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</si>
  <si>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</si>
  <si>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</si>
  <si>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</si>
  <si>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</si>
  <si>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</si>
  <si>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</si>
  <si>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</si>
  <si>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</si>
  <si>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</si>
  <si>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</si>
  <si>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</si>
  <si>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</si>
  <si>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</si>
  <si>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</si>
  <si>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</si>
  <si>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</si>
  <si>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</si>
  <si>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</si>
  <si>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</si>
  <si>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</si>
  <si>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</si>
  <si>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</si>
  <si>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</si>
  <si>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</si>
  <si>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</si>
  <si>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</si>
  <si>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</si>
  <si>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</si>
  <si>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</si>
  <si>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</si>
  <si>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</si>
  <si>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</si>
  <si>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</si>
  <si>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</si>
  <si>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</si>
  <si>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</si>
  <si>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</si>
  <si>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</si>
  <si>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</si>
  <si>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</si>
  <si>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</si>
  <si>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</si>
  <si>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</si>
  <si>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</si>
  <si>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</si>
  <si>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</si>
  <si>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</si>
  <si>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</si>
  <si>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</si>
  <si>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</si>
  <si>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</si>
  <si>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</si>
  <si>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</si>
  <si>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</si>
  <si>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</si>
  <si>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</si>
  <si>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</si>
  <si>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</si>
  <si>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</si>
  <si>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</si>
  <si>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</si>
  <si>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</si>
  <si>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</si>
  <si>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</si>
  <si>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</si>
  <si>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</si>
  <si>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</si>
  <si>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</si>
  <si>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</si>
  <si>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</si>
  <si>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</si>
  <si>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</si>
  <si>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</si>
  <si>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</si>
  <si>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</si>
  <si>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</si>
  <si>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</si>
  <si>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</si>
  <si>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</si>
  <si>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</si>
  <si>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</si>
  <si>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</si>
  <si>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</si>
  <si>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</si>
  <si>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</si>
  <si>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</si>
  <si>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</si>
  <si>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</si>
  <si>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</si>
  <si>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</si>
  <si>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</si>
  <si>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</si>
  <si>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</si>
  <si>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</si>
  <si>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</si>
  <si>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</si>
  <si>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</si>
  <si>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</si>
  <si>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</si>
  <si>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</si>
  <si>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</si>
  <si>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</si>
  <si>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</si>
  <si>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</si>
  <si>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</si>
  <si>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</si>
  <si>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</si>
  <si>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</si>
  <si>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</si>
  <si>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</si>
  <si>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</si>
  <si>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</si>
  <si>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</si>
  <si>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</si>
  <si>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</si>
  <si>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</si>
  <si>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</si>
  <si>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</si>
  <si>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</si>
  <si>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</si>
  <si>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</si>
  <si>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</si>
  <si>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</si>
  <si>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</si>
  <si>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</si>
  <si>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</si>
  <si>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</si>
  <si>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</si>
  <si>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</si>
  <si>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</si>
  <si>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</si>
  <si>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</si>
  <si>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</si>
  <si>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</si>
  <si>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</si>
  <si>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</si>
  <si>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</si>
  <si>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</si>
  <si>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</si>
  <si>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</si>
  <si>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</si>
  <si>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</si>
  <si>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</si>
  <si>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</si>
  <si>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</si>
  <si>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</si>
  <si>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</si>
  <si>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</si>
  <si>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</si>
  <si>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</si>
  <si>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</si>
  <si>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</si>
  <si>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</si>
  <si>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</si>
  <si>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</si>
  <si>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</si>
  <si>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</si>
  <si>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</si>
  <si>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</si>
  <si>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</si>
  <si>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</si>
  <si>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</si>
  <si>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</si>
  <si>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</si>
  <si>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</si>
  <si>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</si>
  <si>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</si>
  <si>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</si>
  <si>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</si>
  <si>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</si>
  <si>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</si>
  <si>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</si>
  <si>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</si>
  <si>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</si>
  <si>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</si>
  <si>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</si>
  <si>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</si>
  <si>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</si>
  <si>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</si>
  <si>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</si>
  <si>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</si>
  <si>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</si>
  <si>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</si>
  <si>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</si>
  <si>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</si>
  <si>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</si>
  <si>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</si>
  <si>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</si>
  <si>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</si>
  <si>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</si>
  <si>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</si>
  <si>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</si>
  <si>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</si>
  <si>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</si>
  <si>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</si>
  <si>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</si>
  <si>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</si>
  <si>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</si>
  <si>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</si>
  <si>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</si>
  <si>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</si>
  <si>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</si>
  <si>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</si>
  <si>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</si>
  <si>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</si>
  <si>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</si>
  <si>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</si>
  <si>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</si>
  <si>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</si>
  <si>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</si>
  <si>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</si>
  <si>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</si>
  <si>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</si>
  <si>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</si>
  <si>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</si>
  <si>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</si>
  <si>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</si>
  <si>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</si>
  <si>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</si>
  <si>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</si>
  <si>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</si>
  <si>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</si>
  <si>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</si>
  <si>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</si>
  <si>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</si>
  <si>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</si>
  <si>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</si>
  <si>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</si>
  <si>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</si>
  <si>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</si>
  <si>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</si>
  <si>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</si>
  <si>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</si>
  <si>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</si>
  <si>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</si>
  <si>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</si>
  <si>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</si>
  <si>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</si>
  <si>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</si>
  <si>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</si>
  <si>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</si>
  <si>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</si>
  <si>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</si>
  <si>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</si>
  <si>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</si>
  <si>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</si>
  <si>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</si>
  <si>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</si>
  <si>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</si>
  <si>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</si>
  <si>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</si>
  <si>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</si>
  <si>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</si>
  <si>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</si>
  <si>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</si>
  <si>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</si>
  <si>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</si>
  <si>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</si>
  <si>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</si>
  <si>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</si>
  <si>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</si>
  <si>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</si>
  <si>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</si>
  <si>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</si>
  <si>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</si>
  <si>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</si>
  <si>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</si>
  <si>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</si>
  <si>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</si>
  <si>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</si>
  <si>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</si>
  <si>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</si>
  <si>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</si>
  <si>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</si>
  <si>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</si>
  <si>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</si>
  <si>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</si>
  <si>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</si>
  <si>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</si>
  <si>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</si>
  <si>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</si>
  <si>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</si>
  <si>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</si>
  <si>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</si>
  <si>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</si>
  <si>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</si>
  <si>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</si>
  <si>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</si>
  <si>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</si>
  <si>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</si>
  <si>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</si>
  <si>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</si>
  <si>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</si>
  <si>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</si>
  <si>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</si>
  <si>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</si>
  <si>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</si>
  <si>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</si>
  <si>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</si>
  <si>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</si>
  <si>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</si>
  <si>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</si>
  <si>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</si>
  <si>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</si>
  <si>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</si>
  <si>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</si>
  <si>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</si>
  <si>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</si>
  <si>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</si>
  <si>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</si>
  <si>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</si>
  <si>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</si>
  <si>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</si>
  <si>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</si>
  <si>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</si>
  <si>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</si>
  <si>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</si>
  <si>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</si>
  <si>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</si>
  <si>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</si>
  <si>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</si>
  <si>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</si>
  <si>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</si>
  <si>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</si>
  <si>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</si>
  <si>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</si>
  <si>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</si>
  <si>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</si>
  <si>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</si>
  <si>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</si>
  <si>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</si>
  <si>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</si>
  <si>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</si>
  <si>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</si>
  <si>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</si>
  <si>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</si>
  <si>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</si>
  <si>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</si>
  <si>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</si>
  <si>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</si>
  <si>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</si>
  <si>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</si>
  <si>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</si>
  <si>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</si>
  <si>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</si>
  <si>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</si>
  <si>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</si>
  <si>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</si>
  <si>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</si>
  <si>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</si>
  <si>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</si>
  <si>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</si>
  <si>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</si>
  <si>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</si>
  <si>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</si>
  <si>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</si>
  <si>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</si>
  <si>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</si>
  <si>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</si>
  <si>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</si>
  <si>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</si>
  <si>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</si>
  <si>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</si>
  <si>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</si>
  <si>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</si>
  <si>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</si>
  <si>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</si>
  <si>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</si>
  <si>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</si>
  <si>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</si>
  <si>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</si>
  <si>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</si>
  <si>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</si>
  <si>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</si>
  <si>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</si>
  <si>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</si>
  <si>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</si>
  <si>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</si>
  <si>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</si>
  <si>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</si>
  <si>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</si>
  <si>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</si>
  <si>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</si>
  <si>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</si>
  <si>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</si>
  <si>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</si>
  <si>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</si>
  <si>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</si>
  <si>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</si>
  <si>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</si>
  <si>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</si>
  <si>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</si>
  <si>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</si>
  <si>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</si>
  <si>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</si>
  <si>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</si>
  <si>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</si>
  <si>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</si>
  <si>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</si>
  <si>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</si>
  <si>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</si>
  <si>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</si>
  <si>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</si>
  <si>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</si>
  <si>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</si>
  <si>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</si>
  <si>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</si>
  <si>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</si>
  <si>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</si>
  <si>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</si>
  <si>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</si>
  <si>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</si>
  <si>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</si>
  <si>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</si>
  <si>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</si>
  <si>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</si>
  <si>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</si>
  <si>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</si>
  <si>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</si>
  <si>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</si>
  <si>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</si>
  <si>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</si>
  <si>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</si>
  <si>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</si>
  <si>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</si>
  <si>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</si>
  <si>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</si>
  <si>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</si>
  <si>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</si>
  <si>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</si>
  <si>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</si>
  <si>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</si>
  <si>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</si>
  <si>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</si>
  <si>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</si>
  <si>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</si>
  <si>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</si>
  <si>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</si>
  <si>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</si>
  <si>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</si>
  <si>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</si>
  <si>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</si>
  <si>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</si>
  <si>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</si>
  <si>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</si>
  <si>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</si>
  <si>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</si>
  <si>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</si>
  <si>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</si>
  <si>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</si>
  <si>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</si>
  <si>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</si>
  <si>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</si>
  <si>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</si>
  <si>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</si>
  <si>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</si>
  <si>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</si>
  <si>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</si>
  <si>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</si>
  <si>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</si>
  <si>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</si>
  <si>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</si>
  <si>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</si>
  <si>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</si>
  <si>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</si>
  <si>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</si>
  <si>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</si>
  <si>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</si>
  <si>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</si>
  <si>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</si>
  <si>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</si>
  <si>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</si>
  <si>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</si>
  <si>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</si>
  <si>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</si>
  <si>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</si>
  <si>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</si>
  <si>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</si>
  <si>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</si>
  <si>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</si>
  <si>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</si>
  <si>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</si>
  <si>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</si>
  <si>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</si>
  <si>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</si>
  <si>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</si>
  <si>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</si>
  <si>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</si>
  <si>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</si>
  <si>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</si>
  <si>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</si>
  <si>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</si>
  <si>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</si>
  <si>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</si>
  <si>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</si>
  <si>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</si>
  <si>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</si>
  <si>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</si>
  <si>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</si>
  <si>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</si>
  <si>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</si>
  <si>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</si>
  <si>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</si>
  <si>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</si>
  <si>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</si>
  <si>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</si>
  <si>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</si>
  <si>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</si>
  <si>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</si>
  <si>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</si>
  <si>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</si>
  <si>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</si>
  <si>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</si>
  <si>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</si>
  <si>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</si>
  <si>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</si>
  <si>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</si>
  <si>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</si>
  <si>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</si>
  <si>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</si>
  <si>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</si>
  <si>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</si>
  <si>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</si>
  <si>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</si>
  <si>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</si>
  <si>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</si>
  <si>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</si>
  <si>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</si>
  <si>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</si>
  <si>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</si>
  <si>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</si>
  <si>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</si>
  <si>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</si>
  <si>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</si>
  <si>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</si>
  <si>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</si>
  <si>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</si>
  <si>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</si>
  <si>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</si>
  <si>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</si>
  <si>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</si>
  <si>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</si>
  <si>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</si>
  <si>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</si>
  <si>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</si>
  <si>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</si>
  <si>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</si>
  <si>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</si>
  <si>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</si>
  <si>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</si>
  <si>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</si>
  <si>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</si>
  <si>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</si>
  <si>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</si>
  <si>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</si>
  <si>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</si>
  <si>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</si>
  <si>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</si>
  <si>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</si>
  <si>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</si>
  <si>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</si>
  <si>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</si>
  <si>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</si>
  <si>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</si>
  <si>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</si>
  <si>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</si>
  <si>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</si>
  <si>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</si>
  <si>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</si>
  <si>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</si>
  <si>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</si>
  <si>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</si>
  <si>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</si>
  <si>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</si>
  <si>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</si>
  <si>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</si>
  <si>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</si>
  <si>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</si>
  <si>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</si>
  <si>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</si>
  <si>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</si>
  <si>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</si>
  <si>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</si>
  <si>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</si>
  <si>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</si>
  <si>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</si>
  <si>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</si>
  <si>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</si>
  <si>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</si>
  <si>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</si>
  <si>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</si>
  <si>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</si>
  <si>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</si>
  <si>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</si>
  <si>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</si>
  <si>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</si>
  <si>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</si>
  <si>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</si>
  <si>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</si>
  <si>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</si>
  <si>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</si>
  <si>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</si>
  <si>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</si>
  <si>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</si>
  <si>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</si>
  <si>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</si>
  <si>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</si>
  <si>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</si>
  <si>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</si>
  <si>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</si>
  <si>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</si>
  <si>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</si>
  <si>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</si>
  <si>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</si>
  <si>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</si>
  <si>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</si>
  <si>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</si>
  <si>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</si>
  <si>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</si>
  <si>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</si>
  <si>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</si>
  <si>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</si>
  <si>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</si>
  <si>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</si>
  <si>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</si>
  <si>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</si>
  <si>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</si>
  <si>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</si>
  <si>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</si>
  <si>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</si>
  <si>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</si>
  <si>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</si>
  <si>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</si>
  <si>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</si>
  <si>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</si>
  <si>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</si>
  <si>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</si>
  <si>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</si>
  <si>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</si>
  <si>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</si>
  <si>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</si>
  <si>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</si>
  <si>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</si>
  <si>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</si>
  <si>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</si>
  <si>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</si>
  <si>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</si>
  <si>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</si>
  <si>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</si>
  <si>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</si>
  <si>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</si>
  <si>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</si>
  <si>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</si>
  <si>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</si>
  <si>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</si>
  <si>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</si>
  <si>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</si>
  <si>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</si>
  <si>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</si>
  <si>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</si>
  <si>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</si>
  <si>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</si>
  <si>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</si>
  <si>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</si>
  <si>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</si>
  <si>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</si>
  <si>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</si>
  <si>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</si>
  <si>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</si>
  <si>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</si>
  <si>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</si>
  <si>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</si>
  <si>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</si>
  <si>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</si>
  <si>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</si>
  <si>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</si>
  <si>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</si>
  <si>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</si>
  <si>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</si>
  <si>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</si>
  <si>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</si>
  <si>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</si>
  <si>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</si>
  <si>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</si>
  <si>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</si>
  <si>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</si>
  <si>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</si>
  <si>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</si>
  <si>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</si>
  <si>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</si>
  <si>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</si>
  <si>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</si>
  <si>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</si>
  <si>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</si>
  <si>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</si>
  <si>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</si>
  <si>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</si>
  <si>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</si>
  <si>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</si>
  <si>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</si>
  <si>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</si>
  <si>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</si>
  <si>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</si>
  <si>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</si>
  <si>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</si>
  <si>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</si>
  <si>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</si>
  <si>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</si>
  <si>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</si>
  <si>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</si>
  <si>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</si>
  <si>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</si>
  <si>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</si>
  <si>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</si>
  <si>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</si>
  <si>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</si>
  <si>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</si>
  <si>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</si>
  <si>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</si>
  <si>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</si>
  <si>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</si>
  <si>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</si>
  <si>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</si>
  <si>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</si>
  <si>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</si>
  <si>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</si>
  <si>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</si>
  <si>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</si>
  <si>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</si>
  <si>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</si>
  <si>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</si>
  <si>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</si>
  <si>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</si>
  <si>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</si>
  <si>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</si>
  <si>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</si>
  <si>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</si>
  <si>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</si>
  <si>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</si>
  <si>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</si>
  <si>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</si>
  <si>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</si>
  <si>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</si>
  <si>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</si>
  <si>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</si>
  <si>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</si>
  <si>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</si>
  <si>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</si>
  <si>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</si>
  <si>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</si>
  <si>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</si>
  <si>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</si>
  <si>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</si>
  <si>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</si>
  <si>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</si>
  <si>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</si>
  <si>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</si>
  <si>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</si>
  <si>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</si>
  <si>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</si>
  <si>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</si>
  <si>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</si>
  <si>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</si>
  <si>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</si>
  <si>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</si>
  <si>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</si>
  <si>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</si>
  <si>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</si>
  <si>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</si>
  <si>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</si>
  <si>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</si>
  <si>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</si>
  <si>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</si>
  <si>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</si>
  <si>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</si>
  <si>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</si>
  <si>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</si>
  <si>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</si>
  <si>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</si>
  <si>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</si>
  <si>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</si>
  <si>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</si>
  <si>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</si>
  <si>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</si>
  <si>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</si>
  <si>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</si>
  <si>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</si>
  <si>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</si>
  <si>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</si>
  <si>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</si>
  <si>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</si>
  <si>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</si>
  <si>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</si>
  <si>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</si>
  <si>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</si>
  <si>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</si>
  <si>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</si>
  <si>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</si>
  <si>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</si>
  <si>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</si>
  <si>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</si>
  <si>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</si>
  <si>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</si>
  <si>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</si>
  <si>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</si>
  <si>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</si>
  <si>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</si>
  <si>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</si>
  <si>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</si>
  <si>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</si>
  <si>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</si>
  <si>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</si>
  <si>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</si>
  <si>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</si>
  <si>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</si>
  <si>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</si>
  <si>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</si>
  <si>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</si>
  <si>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</si>
  <si>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</si>
  <si>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</si>
  <si>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</si>
  <si>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</si>
  <si>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</si>
  <si>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</si>
  <si>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</si>
  <si>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</si>
  <si>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</si>
  <si>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</si>
  <si>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</si>
  <si>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</si>
  <si>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</si>
  <si>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</si>
  <si>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</si>
  <si>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</si>
  <si>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</si>
  <si>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</si>
  <si>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</si>
  <si>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</si>
  <si>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</si>
  <si>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</si>
  <si>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</si>
  <si>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</si>
  <si>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</si>
  <si>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</si>
  <si>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</si>
  <si>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</si>
  <si>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</si>
  <si>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</si>
  <si>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</si>
  <si>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</si>
  <si>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</si>
  <si>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</si>
  <si>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</si>
  <si>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</si>
  <si>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</si>
  <si>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</si>
  <si>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</si>
  <si>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</si>
  <si>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</si>
  <si>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</si>
  <si>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</si>
  <si>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</si>
  <si>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</si>
  <si>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</si>
  <si>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</si>
  <si>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</si>
  <si>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</si>
  <si>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</si>
  <si>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</si>
  <si>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</si>
  <si>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</si>
  <si>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</si>
  <si>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</si>
  <si>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</si>
  <si>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</si>
  <si>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</si>
  <si>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</si>
  <si>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</si>
  <si>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</si>
  <si>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</si>
  <si>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</si>
  <si>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</si>
  <si>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</si>
  <si>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</si>
  <si>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</si>
  <si>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</si>
  <si>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</si>
  <si>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</si>
  <si>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</si>
  <si>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</si>
  <si>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</si>
  <si>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</si>
  <si>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</si>
  <si>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</si>
  <si>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</si>
  <si>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</si>
  <si>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</si>
  <si>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</si>
  <si>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</si>
  <si>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</si>
  <si>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</si>
  <si>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</si>
  <si>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</si>
  <si>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</si>
  <si>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</si>
  <si>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</si>
  <si>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</si>
  <si>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</si>
  <si>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</si>
  <si>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</si>
  <si>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</si>
  <si>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</si>
  <si>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</si>
  <si>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</si>
  <si>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</si>
  <si>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</si>
  <si>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</si>
  <si>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</si>
  <si>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</si>
  <si>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</si>
  <si>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</si>
  <si>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</si>
  <si>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</si>
  <si>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</si>
  <si>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</si>
  <si>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</si>
  <si>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</si>
  <si>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</si>
  <si>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</si>
  <si>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</si>
  <si>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</si>
  <si>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</si>
  <si>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</si>
  <si>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</si>
  <si>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</si>
  <si>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</si>
  <si>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</si>
  <si>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</si>
  <si>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</si>
  <si>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</si>
  <si>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</si>
  <si>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</si>
  <si>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</si>
  <si>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</si>
  <si>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</si>
  <si>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</si>
  <si>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</si>
  <si>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</si>
  <si>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</si>
  <si>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</si>
  <si>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</si>
  <si>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</si>
  <si>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</si>
  <si>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</si>
  <si>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</si>
  <si>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</si>
  <si>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</si>
  <si>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</si>
  <si>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</si>
  <si>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</si>
  <si>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</si>
  <si>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</si>
  <si>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</si>
  <si>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</si>
  <si>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</si>
  <si>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</si>
  <si>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</si>
  <si>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</si>
  <si>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</si>
  <si>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</si>
  <si>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</si>
  <si>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</si>
  <si>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</si>
  <si>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</si>
  <si>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</si>
  <si>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</si>
  <si>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</si>
  <si>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</si>
  <si>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</si>
  <si>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</si>
  <si>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</si>
  <si>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</si>
  <si>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</si>
  <si>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</si>
  <si>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</si>
  <si>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</si>
  <si>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</si>
  <si>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</si>
  <si>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</si>
  <si>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</si>
  <si>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</si>
  <si>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</si>
  <si>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</si>
  <si>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</si>
  <si>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</si>
  <si>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</si>
  <si>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</si>
  <si>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</si>
  <si>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</si>
  <si>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</si>
  <si>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</si>
  <si>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</si>
  <si>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</si>
  <si>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</si>
  <si>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</si>
  <si>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</si>
  <si>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</si>
  <si>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</si>
  <si>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</si>
  <si>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</si>
  <si>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</si>
  <si>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</si>
  <si>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</si>
  <si>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</si>
  <si>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</si>
  <si>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</si>
  <si>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</si>
  <si>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</si>
  <si>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</si>
  <si>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</si>
  <si>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</si>
  <si>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</si>
  <si>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</si>
  <si>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</si>
  <si>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</si>
  <si>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</si>
  <si>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</si>
  <si>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</si>
  <si>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</si>
  <si>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</si>
  <si>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</si>
  <si>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</si>
  <si>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</si>
  <si>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</si>
  <si>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</si>
  <si>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</si>
  <si>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</si>
  <si>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</si>
  <si>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</si>
  <si>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</si>
  <si>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</si>
  <si>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</si>
  <si>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</si>
  <si>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</si>
  <si>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</si>
  <si>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</si>
  <si>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</si>
  <si>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</si>
  <si>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</si>
  <si>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</si>
  <si>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</si>
  <si>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</si>
  <si>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</si>
  <si>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</si>
  <si>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</si>
  <si>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</si>
  <si>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</si>
  <si>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</si>
  <si>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</si>
  <si>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</si>
  <si>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</si>
  <si>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</si>
  <si>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</si>
  <si>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</si>
  <si>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</si>
  <si>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</si>
  <si>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</si>
  <si>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</si>
  <si>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</si>
  <si>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</si>
  <si>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</si>
  <si>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</si>
  <si>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</si>
  <si>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</si>
  <si>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</si>
  <si>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</si>
  <si>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</si>
  <si>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</si>
  <si>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</si>
  <si>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</si>
  <si>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</si>
  <si>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</si>
  <si>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</si>
  <si>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</si>
  <si>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</si>
  <si>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</si>
  <si>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</si>
  <si>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</si>
  <si>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</si>
  <si>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</si>
  <si>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</si>
  <si>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</si>
  <si>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</si>
  <si>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</si>
  <si>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</si>
  <si>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</si>
  <si>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</si>
  <si>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</si>
  <si>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</si>
  <si>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</si>
  <si>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</si>
  <si>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</si>
  <si>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</si>
  <si>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</si>
  <si>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</si>
  <si>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</si>
  <si>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</si>
  <si>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</si>
  <si>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</si>
  <si>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</si>
  <si>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</si>
  <si>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</si>
  <si>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</si>
  <si>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</si>
  <si>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</si>
  <si>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</si>
  <si>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</si>
  <si>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</si>
  <si>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</si>
  <si>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</si>
  <si>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</si>
  <si>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</si>
  <si>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</si>
  <si>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</si>
  <si>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</si>
  <si>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</si>
  <si>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</si>
  <si>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</si>
  <si>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</si>
  <si>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</si>
  <si>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</si>
  <si>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</si>
  <si>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</si>
  <si>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</si>
  <si>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</si>
  <si>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</si>
  <si>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</si>
  <si>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</si>
  <si>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</si>
  <si>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</si>
  <si>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</si>
  <si>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</si>
  <si>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</si>
  <si>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</si>
  <si>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</si>
  <si>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</si>
  <si>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</si>
  <si>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</si>
  <si>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</si>
  <si>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</si>
  <si>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</si>
  <si>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</si>
  <si>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</si>
  <si>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</si>
  <si>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</si>
  <si>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</si>
  <si>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</si>
  <si>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</si>
  <si>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</si>
  <si>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</si>
  <si>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</si>
  <si>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</si>
  <si>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</si>
  <si>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</si>
  <si>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</si>
  <si>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</si>
  <si>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</si>
  <si>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</si>
  <si>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</si>
  <si>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</si>
  <si>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</si>
  <si>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</si>
  <si>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</si>
  <si>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</si>
  <si>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</si>
  <si>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</si>
  <si>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</si>
  <si>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</si>
  <si>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</si>
  <si>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</si>
  <si>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</si>
  <si>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</si>
  <si>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</si>
  <si>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</si>
  <si>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</si>
  <si>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</si>
  <si>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</si>
  <si>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</si>
  <si>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</si>
  <si>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</si>
  <si>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</si>
  <si>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</si>
  <si>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</si>
  <si>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</si>
  <si>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</si>
  <si>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</si>
  <si>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</si>
  <si>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</si>
  <si>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</si>
  <si>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</si>
  <si>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</si>
  <si>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</si>
  <si>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</si>
  <si>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</si>
  <si>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</si>
  <si>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</si>
  <si>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</si>
  <si>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</si>
  <si>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</si>
  <si>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</si>
  <si>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</si>
  <si>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</si>
  <si>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</si>
  <si>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</si>
  <si>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</si>
  <si>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</si>
  <si>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</si>
  <si>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</si>
  <si>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</si>
  <si>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</si>
  <si>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</si>
  <si>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</si>
  <si>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</si>
  <si>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</si>
  <si>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</si>
  <si>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</si>
  <si>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</si>
  <si>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</si>
  <si>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</si>
  <si>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</si>
  <si>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</si>
  <si>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</si>
  <si>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</si>
  <si>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</si>
  <si>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</si>
  <si>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</si>
  <si>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</si>
  <si>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</si>
  <si>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</si>
  <si>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</si>
  <si>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</si>
  <si>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</si>
  <si>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</si>
  <si>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</si>
  <si>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</si>
  <si>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</si>
  <si>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</si>
  <si>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</si>
  <si>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</si>
  <si>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</si>
  <si>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</si>
  <si>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</si>
  <si>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</si>
  <si>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</si>
  <si>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</si>
  <si>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</si>
  <si>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</si>
  <si>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</si>
  <si>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</si>
  <si>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</si>
  <si>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</si>
  <si>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</si>
  <si>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</si>
  <si>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</si>
  <si>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</si>
  <si>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</si>
  <si>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</si>
  <si>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</si>
  <si>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</si>
  <si>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</si>
  <si>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</si>
  <si>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</si>
  <si>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</si>
  <si>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</si>
  <si>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</si>
  <si>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</si>
  <si>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</si>
  <si>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</si>
  <si>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</si>
  <si>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</si>
  <si>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</si>
  <si>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</si>
  <si>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</si>
  <si>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</si>
  <si>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</si>
  <si>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</si>
  <si>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</si>
  <si>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</si>
  <si>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</si>
  <si>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</si>
  <si>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</si>
  <si>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</si>
  <si>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</si>
  <si>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</si>
  <si>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</si>
  <si>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</si>
  <si>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</si>
  <si>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</si>
  <si>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</si>
  <si>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</si>
  <si>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</si>
  <si>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</si>
  <si>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</si>
  <si>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</si>
  <si>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</si>
  <si>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</si>
  <si>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</si>
  <si>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</si>
  <si>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</si>
  <si>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</si>
  <si>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</si>
  <si>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</si>
  <si>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</si>
  <si>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</si>
  <si>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</si>
  <si>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</si>
  <si>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</si>
  <si>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</si>
  <si>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</si>
  <si>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</si>
  <si>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</si>
  <si>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</si>
  <si>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</si>
  <si>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</si>
  <si>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</si>
  <si>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</si>
  <si>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</si>
  <si>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</si>
  <si>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</si>
  <si>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</si>
  <si>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</si>
  <si>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</si>
  <si>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</si>
  <si>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</si>
  <si>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</si>
  <si>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</si>
  <si>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</si>
  <si>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</si>
  <si>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</si>
  <si>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</si>
  <si>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</si>
  <si>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</si>
  <si>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</si>
  <si>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</si>
  <si>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</si>
  <si>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</si>
  <si>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</si>
  <si>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</si>
  <si>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</si>
  <si>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</si>
  <si>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</si>
  <si>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</si>
  <si>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</si>
  <si>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</si>
  <si>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</si>
  <si>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</si>
  <si>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</si>
  <si>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</si>
  <si>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</si>
  <si>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</si>
  <si>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</si>
  <si>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</si>
  <si>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</si>
  <si>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</si>
  <si>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</si>
  <si>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</si>
  <si>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</si>
  <si>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</si>
  <si>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</si>
  <si>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</si>
  <si>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</si>
  <si>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</si>
  <si>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</si>
  <si>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</si>
  <si>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</si>
  <si>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</si>
  <si>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</si>
  <si>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</si>
  <si>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</si>
  <si>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</si>
  <si>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</si>
  <si>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</si>
  <si>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</si>
  <si>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</si>
  <si>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</si>
  <si>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</si>
  <si>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</si>
  <si>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</si>
  <si>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</si>
  <si>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</si>
  <si>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</si>
  <si>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</si>
  <si>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</si>
  <si>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</si>
  <si>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</si>
  <si>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</si>
  <si>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</si>
  <si>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</si>
  <si>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</si>
  <si>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</si>
  <si>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</si>
  <si>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</si>
  <si>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</si>
  <si>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</si>
  <si>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</si>
  <si>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</si>
  <si>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</si>
  <si>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</si>
  <si>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</si>
  <si>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</si>
  <si>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</si>
  <si>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</si>
  <si>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</si>
  <si>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</si>
  <si>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</si>
  <si>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</si>
  <si>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</si>
  <si>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</si>
  <si>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</si>
  <si>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</si>
  <si>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</si>
  <si>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</si>
  <si>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</si>
  <si>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</si>
  <si>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</si>
  <si>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</si>
  <si>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</si>
  <si>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</si>
  <si>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</si>
  <si>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</si>
  <si>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</si>
  <si>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</si>
  <si>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</si>
  <si>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</si>
  <si>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</si>
  <si>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</si>
  <si>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</si>
  <si>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</si>
  <si>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</si>
  <si>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</si>
  <si>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</si>
  <si>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</si>
  <si>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</si>
  <si>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</si>
  <si>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</si>
  <si>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</si>
  <si>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</si>
  <si>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</si>
  <si>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</si>
  <si>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</si>
  <si>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</si>
  <si>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</si>
  <si>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</si>
  <si>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</si>
  <si>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</si>
  <si>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</si>
  <si>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</si>
  <si>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</si>
  <si>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</si>
  <si>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</si>
  <si>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</si>
  <si>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</si>
  <si>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</si>
  <si>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</si>
  <si>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</si>
  <si>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</si>
  <si>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</si>
  <si>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</si>
  <si>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</si>
  <si>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</si>
  <si>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</si>
  <si>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</si>
  <si>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</si>
  <si>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</si>
  <si>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</si>
  <si>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</si>
  <si>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</si>
  <si>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</si>
  <si>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</si>
  <si>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</si>
  <si>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</si>
  <si>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</si>
  <si>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</si>
  <si>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</si>
  <si>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</si>
  <si>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</si>
  <si>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</si>
  <si>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</si>
  <si>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</si>
  <si>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</si>
  <si>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</si>
  <si>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</si>
  <si>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</si>
  <si>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</si>
  <si>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</si>
  <si>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</si>
  <si>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</si>
  <si>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</si>
  <si>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</si>
  <si>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</si>
  <si>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</si>
  <si>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</si>
  <si>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</si>
  <si>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</si>
  <si>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</si>
  <si>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</si>
  <si>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</si>
  <si>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</si>
  <si>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</si>
  <si>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</si>
  <si>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</si>
  <si>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</si>
  <si>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</si>
  <si>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</si>
  <si>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</si>
  <si>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</si>
  <si>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</si>
  <si>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</si>
  <si>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</si>
  <si>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</si>
  <si>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</si>
  <si>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</si>
  <si>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</si>
  <si>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</si>
  <si>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</si>
  <si>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</si>
  <si>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</si>
  <si>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</si>
  <si>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</si>
  <si>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</si>
  <si>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</si>
  <si>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</si>
  <si>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</si>
  <si>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</si>
  <si>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</si>
  <si>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</si>
  <si>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</si>
  <si>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</si>
  <si>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</si>
  <si>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</si>
  <si>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</si>
  <si>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</si>
  <si>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</si>
  <si>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</si>
  <si>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</si>
  <si>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</si>
  <si>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</si>
  <si>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</si>
  <si>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</si>
  <si>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</si>
  <si>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</si>
  <si>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</si>
  <si>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</si>
  <si>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</si>
  <si>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</si>
  <si>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</si>
  <si>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</si>
  <si>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</si>
  <si>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</si>
  <si>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</si>
  <si>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</si>
  <si>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</si>
  <si>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</si>
  <si>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</si>
  <si>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</si>
  <si>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</si>
  <si>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</si>
  <si>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</si>
  <si>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</si>
  <si>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</si>
  <si>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</si>
  <si>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</si>
  <si>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</si>
  <si>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</si>
  <si>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</si>
  <si>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</si>
  <si>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</si>
  <si>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</si>
  <si>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</si>
  <si>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</si>
  <si>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</si>
  <si>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</si>
  <si>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</si>
  <si>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</si>
  <si>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</si>
  <si>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</si>
  <si>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</si>
  <si>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</si>
  <si>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</si>
  <si>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</si>
  <si>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</si>
  <si>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</si>
  <si>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</si>
  <si>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</si>
  <si>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</si>
  <si>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</si>
  <si>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</si>
  <si>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</si>
  <si>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</si>
  <si>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</si>
  <si>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</si>
  <si>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</si>
  <si>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</si>
  <si>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</si>
  <si>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</si>
  <si>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</si>
  <si>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</si>
  <si>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</si>
  <si>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</si>
  <si>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</si>
  <si>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</si>
  <si>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</si>
  <si>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</si>
  <si>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</si>
  <si>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</si>
  <si>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</si>
  <si>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</si>
  <si>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</si>
  <si>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</si>
  <si>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</si>
  <si>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</si>
  <si>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</si>
  <si>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</si>
  <si>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</si>
  <si>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</si>
  <si>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</si>
  <si>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</si>
  <si>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</si>
  <si>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</si>
  <si>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</si>
  <si>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</si>
  <si>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</si>
  <si>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</si>
  <si>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</si>
  <si>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</si>
  <si>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</si>
  <si>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</si>
  <si>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</si>
  <si>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</si>
  <si>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</si>
  <si>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</si>
  <si>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</si>
  <si>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</si>
  <si>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</si>
  <si>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</si>
  <si>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</si>
  <si>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</si>
  <si>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</si>
  <si>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</si>
  <si>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</si>
  <si>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</si>
  <si>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</si>
  <si>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</si>
  <si>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</si>
  <si>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</si>
  <si>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</si>
  <si>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</si>
  <si>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</si>
  <si>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</si>
  <si>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</si>
  <si>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</si>
  <si>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</si>
  <si>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</si>
  <si>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</si>
  <si>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</si>
  <si>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</si>
  <si>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</si>
  <si>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</si>
  <si>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</si>
  <si>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</si>
  <si>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</si>
  <si>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</si>
  <si>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</si>
  <si>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</si>
  <si>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</si>
  <si>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</si>
  <si>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</si>
  <si>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</si>
  <si>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</si>
  <si>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</si>
  <si>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</si>
  <si>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</si>
  <si>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</si>
  <si>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</si>
  <si>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</si>
  <si>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</si>
  <si>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</si>
  <si>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</si>
  <si>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</si>
  <si>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</si>
  <si>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</si>
  <si>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</si>
  <si>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</si>
  <si>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</si>
  <si>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</si>
  <si>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</si>
  <si>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</si>
  <si>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</si>
  <si>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</si>
  <si>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</si>
  <si>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</si>
  <si>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</si>
  <si>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</si>
  <si>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</si>
  <si>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</si>
  <si>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</si>
  <si>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</si>
  <si>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</si>
  <si>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</si>
  <si>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</si>
  <si>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</si>
  <si>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</si>
  <si>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</si>
  <si>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</si>
  <si>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</si>
  <si>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</si>
  <si>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</si>
  <si>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</si>
  <si>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</si>
  <si>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</si>
  <si>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</si>
  <si>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</si>
  <si>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</si>
  <si>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</si>
  <si>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</si>
  <si>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</si>
  <si>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</si>
  <si>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</si>
  <si>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</si>
  <si>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</si>
  <si>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</si>
  <si>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</si>
  <si>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</si>
  <si>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</si>
  <si>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</si>
  <si>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</si>
  <si>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</si>
  <si>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</si>
  <si>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</si>
  <si>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</si>
  <si>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</si>
  <si>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</si>
  <si>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</si>
  <si>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</si>
  <si>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</si>
  <si>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</si>
  <si>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</si>
  <si>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</si>
  <si>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</si>
  <si>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</si>
  <si>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</si>
  <si>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</si>
  <si>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</si>
  <si>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</si>
  <si>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</si>
  <si>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</si>
  <si>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</si>
  <si>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</si>
  <si>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</si>
  <si>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</si>
  <si>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</si>
  <si>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</si>
  <si>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</si>
  <si>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</si>
  <si>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</si>
  <si>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</si>
  <si>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</si>
  <si>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</si>
  <si>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</si>
  <si>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</si>
  <si>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</si>
  <si>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</si>
  <si>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</si>
  <si>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</si>
  <si>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</si>
  <si>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</si>
  <si>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</si>
  <si>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</si>
  <si>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</si>
  <si>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</si>
  <si>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</si>
  <si>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</si>
  <si>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</si>
  <si>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</si>
  <si>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</si>
  <si>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</si>
  <si>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</si>
  <si>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</si>
  <si>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</si>
  <si>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</si>
  <si>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</si>
  <si>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</si>
  <si>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</si>
  <si>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</si>
  <si>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</si>
  <si>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</si>
  <si>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</si>
  <si>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</si>
  <si>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</si>
  <si>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</si>
  <si>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</si>
  <si>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</si>
  <si>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</si>
  <si>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</si>
  <si>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</si>
  <si>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</si>
  <si>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</si>
  <si>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</si>
  <si>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</si>
  <si>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</si>
  <si>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</si>
  <si>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</si>
  <si>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</si>
  <si>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</si>
  <si>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</si>
  <si>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</si>
  <si>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</si>
  <si>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</si>
  <si>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</si>
  <si>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</si>
  <si>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</si>
  <si>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</si>
  <si>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</si>
  <si>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</si>
  <si>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</si>
  <si>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</si>
  <si>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</si>
  <si>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</si>
  <si>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</si>
  <si>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</si>
  <si>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</si>
  <si>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</si>
  <si>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</si>
  <si>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</si>
  <si>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</si>
  <si>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</si>
  <si>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</si>
  <si>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</si>
  <si>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</si>
  <si>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</si>
  <si>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</si>
  <si>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</si>
  <si>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</si>
  <si>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</si>
  <si>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</si>
  <si>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</si>
  <si>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</si>
  <si>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</si>
  <si>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</si>
  <si>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</si>
  <si>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</si>
  <si>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</si>
  <si>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</si>
  <si>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</si>
  <si>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</si>
  <si>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</si>
  <si>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</si>
  <si>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</si>
  <si>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</si>
  <si>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</si>
  <si>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</si>
  <si>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</si>
  <si>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</si>
  <si>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</si>
  <si>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</si>
  <si>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</si>
  <si>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</si>
  <si>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</si>
  <si>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</si>
  <si>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</si>
  <si>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</si>
  <si>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</si>
  <si>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</si>
  <si>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</si>
  <si>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</si>
  <si>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</si>
  <si>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</si>
  <si>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</si>
  <si>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</si>
  <si>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</si>
  <si>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</si>
  <si>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</si>
  <si>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</si>
  <si>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</si>
  <si>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</si>
  <si>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</si>
  <si>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</si>
  <si>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</si>
  <si>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</si>
  <si>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</si>
  <si>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</si>
  <si>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</si>
  <si>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</si>
  <si>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</si>
  <si>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</si>
  <si>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</si>
  <si>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</si>
  <si>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</si>
  <si>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</si>
  <si>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</si>
  <si>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</si>
  <si>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</si>
  <si>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</si>
  <si>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</si>
  <si>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</si>
  <si>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</si>
  <si>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</si>
  <si>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</si>
  <si>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</si>
  <si>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</si>
  <si>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</si>
  <si>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</si>
  <si>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</si>
  <si>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</si>
  <si>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</si>
  <si>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</si>
  <si>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</si>
  <si>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</si>
  <si>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</si>
  <si>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</si>
  <si>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</si>
  <si>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</si>
  <si>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</si>
  <si>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</si>
  <si>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</si>
  <si>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</si>
  <si>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</si>
  <si>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</si>
  <si>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</si>
  <si>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</si>
  <si>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</si>
  <si>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</si>
  <si>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</si>
  <si>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</si>
  <si>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</si>
  <si>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</si>
  <si>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</si>
  <si>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</si>
  <si>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</si>
  <si>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</si>
  <si>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</si>
  <si>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</si>
  <si>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</si>
  <si>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</si>
  <si>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</si>
  <si>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</si>
  <si>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</si>
  <si>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</si>
  <si>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</si>
  <si>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</si>
  <si>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</si>
  <si>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</si>
  <si>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</si>
  <si>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</si>
  <si>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</si>
  <si>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</si>
  <si>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</si>
  <si>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</si>
  <si>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</si>
  <si>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</si>
  <si>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</si>
  <si>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</si>
  <si>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</si>
  <si>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</si>
  <si>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</si>
  <si>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</si>
  <si>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</si>
  <si>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</si>
  <si>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</si>
  <si>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</si>
  <si>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</si>
  <si>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</si>
  <si>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</si>
  <si>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</si>
  <si>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</si>
  <si>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</si>
  <si>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</si>
  <si>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</si>
  <si>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</si>
  <si>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</si>
  <si>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</si>
  <si>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</si>
  <si>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</si>
  <si>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</si>
  <si>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</si>
  <si>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</si>
  <si>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</si>
  <si>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</si>
  <si>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</si>
  <si>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</si>
  <si>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</si>
  <si>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</si>
  <si>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</si>
  <si>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</si>
  <si>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</si>
  <si>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</si>
  <si>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</si>
  <si>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</si>
  <si>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</si>
  <si>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</si>
  <si>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</si>
  <si>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</si>
  <si>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</si>
  <si>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</si>
  <si>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</si>
  <si>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</si>
  <si>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</si>
  <si>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</si>
  <si>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</si>
  <si>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</si>
  <si>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</si>
  <si>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</si>
  <si>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</si>
  <si>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</si>
  <si>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</si>
  <si>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</si>
  <si>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</si>
  <si>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</si>
  <si>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</si>
  <si>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</si>
  <si>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</si>
  <si>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</si>
  <si>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</si>
  <si>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</si>
  <si>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</si>
  <si>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</si>
  <si>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</si>
  <si>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</si>
  <si>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</si>
  <si>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</si>
  <si>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</si>
  <si>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</si>
  <si>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</si>
  <si>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</si>
  <si>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</si>
  <si>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</si>
  <si>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</si>
  <si>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</si>
  <si>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</si>
  <si>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</si>
  <si>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</si>
  <si>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</si>
  <si>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</si>
  <si>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</si>
  <si>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</si>
  <si>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</si>
  <si>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</si>
  <si>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</si>
  <si>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</si>
  <si>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</si>
  <si>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</si>
  <si>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</si>
  <si>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</si>
  <si>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</si>
  <si>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</si>
  <si>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</si>
  <si>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</si>
  <si>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</si>
  <si>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</si>
  <si>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</si>
  <si>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</si>
  <si>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</si>
  <si>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</si>
  <si>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</si>
  <si>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</si>
  <si>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</si>
  <si>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</si>
  <si>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</si>
  <si>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</si>
  <si>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</si>
  <si>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</si>
  <si>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</si>
  <si>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</si>
  <si>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</si>
  <si>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</si>
  <si>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</si>
  <si>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</si>
  <si>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</si>
  <si>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</si>
  <si>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</si>
  <si>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</si>
  <si>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</si>
  <si>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</si>
  <si>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</si>
  <si>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</si>
  <si>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</si>
  <si>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</si>
  <si>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</si>
  <si>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</si>
  <si>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</si>
  <si>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</si>
  <si>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</si>
  <si>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</si>
  <si>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</si>
  <si>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</si>
  <si>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</si>
  <si>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</si>
  <si>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</si>
  <si>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</si>
  <si>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</si>
  <si>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</si>
  <si>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</si>
  <si>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</si>
  <si>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</si>
  <si>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</si>
  <si>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</si>
  <si>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</si>
  <si>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</si>
  <si>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</si>
  <si>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</si>
  <si>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</si>
  <si>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</si>
  <si>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</si>
  <si>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</si>
  <si>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</si>
  <si>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</si>
  <si>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</si>
  <si>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</si>
  <si>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</si>
  <si>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</si>
  <si>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</si>
  <si>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</si>
  <si>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</si>
  <si>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</si>
  <si>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</si>
  <si>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</si>
  <si>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</si>
  <si>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</si>
  <si>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</si>
  <si>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</si>
  <si>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</si>
  <si>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</si>
  <si>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</si>
  <si>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</si>
  <si>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</si>
  <si>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</si>
  <si>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</si>
  <si>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</si>
  <si>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</si>
  <si>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</si>
  <si>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</si>
  <si>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</si>
  <si>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</si>
  <si>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</si>
  <si>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</si>
  <si>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</si>
  <si>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</si>
  <si>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</si>
  <si>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</si>
  <si>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</si>
  <si>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</si>
  <si>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</si>
  <si>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</si>
  <si>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</si>
  <si>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</si>
  <si>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</si>
  <si>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</si>
  <si>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</si>
  <si>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</si>
  <si>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</si>
  <si>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</si>
  <si>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</si>
  <si>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</si>
  <si>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</si>
  <si>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</si>
  <si>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</si>
  <si>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</si>
  <si>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</si>
  <si>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</si>
  <si>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</si>
  <si>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</si>
  <si>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</si>
  <si>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</si>
  <si>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</si>
  <si>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</si>
  <si>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</si>
  <si>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</si>
  <si>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</si>
  <si>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</si>
  <si>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</si>
  <si>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</si>
  <si>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</si>
  <si>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</si>
  <si>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</si>
  <si>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</si>
  <si>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</si>
  <si>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</si>
  <si>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</si>
  <si>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</si>
  <si>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</si>
  <si>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</si>
  <si>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</si>
  <si>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</si>
  <si>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</si>
  <si>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</si>
  <si>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</si>
  <si>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</si>
  <si>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</si>
  <si>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</si>
  <si>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</si>
  <si>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</si>
  <si>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</si>
  <si>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</si>
  <si>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</si>
  <si>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</si>
  <si>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</si>
  <si>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</si>
  <si>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</si>
  <si>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</si>
  <si>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</si>
  <si>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</si>
  <si>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</si>
  <si>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</si>
  <si>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</si>
  <si>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</si>
  <si>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</si>
  <si>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</si>
  <si>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</si>
  <si>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</si>
  <si>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</si>
  <si>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</si>
  <si>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</si>
  <si>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</si>
  <si>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</si>
  <si>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</si>
  <si>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</si>
  <si>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</si>
  <si>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</si>
  <si>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</si>
  <si>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</si>
  <si>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</si>
  <si>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</si>
  <si>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</si>
  <si>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</si>
  <si>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</si>
  <si>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</si>
  <si>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</si>
  <si>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</si>
  <si>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</si>
  <si>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</si>
  <si>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</si>
  <si>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</si>
  <si>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</si>
  <si>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</si>
  <si>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</si>
  <si>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</si>
  <si>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</si>
  <si>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</si>
  <si>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</si>
  <si>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</si>
  <si>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</si>
  <si>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</si>
  <si>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</si>
  <si>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</si>
  <si>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</si>
  <si>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</si>
  <si>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</si>
  <si>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</si>
  <si>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</si>
  <si>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</si>
  <si>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</si>
  <si>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</si>
  <si>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</si>
  <si>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</si>
  <si>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</si>
  <si>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</si>
  <si>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</si>
  <si>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</si>
  <si>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</si>
  <si>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</si>
  <si>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</si>
  <si>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</si>
  <si>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</si>
  <si>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</si>
  <si>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</si>
  <si>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</si>
  <si>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</si>
  <si>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</si>
  <si>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</si>
  <si>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</si>
  <si>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</si>
  <si>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</si>
  <si>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</si>
  <si>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</si>
  <si>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</si>
  <si>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</si>
  <si>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</si>
  <si>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</si>
  <si>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</si>
  <si>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</si>
  <si>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</si>
  <si>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</si>
  <si>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</si>
  <si>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</si>
  <si>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</si>
  <si>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</si>
  <si>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</si>
  <si>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</si>
  <si>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</si>
  <si>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</si>
  <si>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</si>
  <si>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</si>
  <si>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</si>
  <si>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</si>
  <si>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</si>
  <si>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</si>
  <si>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</si>
  <si>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</si>
  <si>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</si>
  <si>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</si>
  <si>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</si>
  <si>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</si>
  <si>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</si>
  <si>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</si>
  <si>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</si>
  <si>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</si>
  <si>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</si>
  <si>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</si>
  <si>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</si>
  <si>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</si>
  <si>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</si>
  <si>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</si>
  <si>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</si>
  <si>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</si>
  <si>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</si>
  <si>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</si>
  <si>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</si>
  <si>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</si>
  <si>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</si>
  <si>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</si>
  <si>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</si>
  <si>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</si>
  <si>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</si>
  <si>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</si>
  <si>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</si>
  <si>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</si>
  <si>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</si>
  <si>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</si>
  <si>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</si>
  <si>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</si>
  <si>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</si>
  <si>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</si>
  <si>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</si>
  <si>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</si>
  <si>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</si>
  <si>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</si>
  <si>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</si>
  <si>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</si>
  <si>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</si>
  <si>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</si>
  <si>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</si>
  <si>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</si>
  <si>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</si>
  <si>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</si>
  <si>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</si>
  <si>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</si>
  <si>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</si>
  <si>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</si>
  <si>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</si>
  <si>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</si>
  <si>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</si>
  <si>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</si>
  <si>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</si>
  <si>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</si>
  <si>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</si>
  <si>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</si>
  <si>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</si>
  <si>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</si>
  <si>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</si>
  <si>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</si>
  <si>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</si>
  <si>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</si>
  <si>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</si>
  <si>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</si>
  <si>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</si>
  <si>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</si>
  <si>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</si>
  <si>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</si>
  <si>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</si>
  <si>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</si>
  <si>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</si>
  <si>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</si>
  <si>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</si>
  <si>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</si>
  <si>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</si>
  <si>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</si>
  <si>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</si>
  <si>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</si>
  <si>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</si>
  <si>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</si>
  <si>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</si>
  <si>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</si>
  <si>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</si>
  <si>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</si>
  <si>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</si>
  <si>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</si>
  <si>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</si>
  <si>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</si>
  <si>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</si>
  <si>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</si>
  <si>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</si>
  <si>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</si>
  <si>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</si>
  <si>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</si>
  <si>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</si>
  <si>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</si>
  <si>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</si>
  <si>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</si>
  <si>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</si>
  <si>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</si>
  <si>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</si>
  <si>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</si>
  <si>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</si>
  <si>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</si>
  <si>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</si>
  <si>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</si>
  <si>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</si>
  <si>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</si>
  <si>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</si>
  <si>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</si>
  <si>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</si>
  <si>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</si>
  <si>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</si>
  <si>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</si>
  <si>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</si>
  <si>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</si>
  <si>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</si>
  <si>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</si>
  <si>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</si>
  <si>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</si>
  <si>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</si>
  <si>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</si>
  <si>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</si>
  <si>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</si>
  <si>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</si>
  <si>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</si>
  <si>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</si>
  <si>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</si>
  <si>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</si>
  <si>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</si>
  <si>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</si>
  <si>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</si>
  <si>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</si>
  <si>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</si>
  <si>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</si>
  <si>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</si>
  <si>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</si>
  <si>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</si>
  <si>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</si>
  <si>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</si>
  <si>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</si>
  <si>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</si>
  <si>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</si>
  <si>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</si>
  <si>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</si>
  <si>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</si>
  <si>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</si>
  <si>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</si>
  <si>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</si>
  <si>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</si>
  <si>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</si>
  <si>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</si>
  <si>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</si>
  <si>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</si>
  <si>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</si>
  <si>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</si>
  <si>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</si>
  <si>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</si>
  <si>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</si>
  <si>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</si>
  <si>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</si>
  <si>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</si>
  <si>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</si>
  <si>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</si>
  <si>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</si>
  <si>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</si>
  <si>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</si>
  <si>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</si>
  <si>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</si>
  <si>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</si>
  <si>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</si>
  <si>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</si>
  <si>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</si>
  <si>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</si>
  <si>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</si>
  <si>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</si>
  <si>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</si>
  <si>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</si>
  <si>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</si>
  <si>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</si>
  <si>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</si>
  <si>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</si>
  <si>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</si>
  <si>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</si>
  <si>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</si>
  <si>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</si>
  <si>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</si>
  <si>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</si>
  <si>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</si>
  <si>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</si>
  <si>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</si>
  <si>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</si>
  <si>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</si>
  <si>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</si>
  <si>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</si>
  <si>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</si>
  <si>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</si>
  <si>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</si>
  <si>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</si>
  <si>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</si>
  <si>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</si>
  <si>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</si>
  <si>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</si>
  <si>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</si>
  <si>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</si>
  <si>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</si>
  <si>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</si>
  <si>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</si>
  <si>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</si>
  <si>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</si>
  <si>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</si>
  <si>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</si>
  <si>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</si>
  <si>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</si>
  <si>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</si>
  <si>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</si>
  <si>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</si>
  <si>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</si>
  <si>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</si>
  <si>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</si>
  <si>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</si>
  <si>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</si>
  <si>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</si>
  <si>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</si>
  <si>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</si>
  <si>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</si>
  <si>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</si>
  <si>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</si>
  <si>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</si>
  <si>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</si>
  <si>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</si>
  <si>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</si>
  <si>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</si>
  <si>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</si>
  <si>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</si>
  <si>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</si>
  <si>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</si>
  <si>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</si>
  <si>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</si>
  <si>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</si>
  <si>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</si>
  <si>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</si>
  <si>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</si>
  <si>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</si>
  <si>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</si>
  <si>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</si>
  <si>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</si>
  <si>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</si>
  <si>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</si>
  <si>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</si>
  <si>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</si>
  <si>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</si>
  <si>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</si>
  <si>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</si>
  <si>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</si>
  <si>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</si>
  <si>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</si>
  <si>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</si>
  <si>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</si>
  <si>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</si>
  <si>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</si>
  <si>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</si>
  <si>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</si>
  <si>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</si>
  <si>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</si>
  <si>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</si>
  <si>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</si>
  <si>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</si>
  <si>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</si>
  <si>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</si>
  <si>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</si>
  <si>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</si>
  <si>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</si>
  <si>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</si>
  <si>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</si>
  <si>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</si>
  <si>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</si>
  <si>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</si>
  <si>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</si>
  <si>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</si>
  <si>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</si>
  <si>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</si>
  <si>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</si>
  <si>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</si>
  <si>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</si>
  <si>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</si>
  <si>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</si>
  <si>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</si>
  <si>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</si>
  <si>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</si>
  <si>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</si>
  <si>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</si>
  <si>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</si>
  <si>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</si>
  <si>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</si>
  <si>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</si>
  <si>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</si>
  <si>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</si>
  <si>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</si>
  <si>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</si>
  <si>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</si>
  <si>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</si>
  <si>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</si>
  <si>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</si>
  <si>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</si>
  <si>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</si>
  <si>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</si>
  <si>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</si>
  <si>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</si>
  <si>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</si>
  <si>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</si>
  <si>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</si>
  <si>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</si>
  <si>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</si>
  <si>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</si>
  <si>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</si>
  <si>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</si>
  <si>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</si>
  <si>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</si>
  <si>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</si>
  <si>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</si>
  <si>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</si>
  <si>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</si>
  <si>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</si>
  <si>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</si>
  <si>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</si>
  <si>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</si>
  <si>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</si>
  <si>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</si>
  <si>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</si>
  <si>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</si>
  <si>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</si>
  <si>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</si>
  <si>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</si>
  <si>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</si>
  <si>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</si>
  <si>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</si>
  <si>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</si>
  <si>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</si>
  <si>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</si>
  <si>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</si>
  <si>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</si>
  <si>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</si>
  <si>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</si>
  <si>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</si>
  <si>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</si>
  <si>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</si>
  <si>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</si>
  <si>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</si>
  <si>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</si>
  <si>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</si>
  <si>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</si>
  <si>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</si>
  <si>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</si>
  <si>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</si>
  <si>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</si>
  <si>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</si>
  <si>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</si>
  <si>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</si>
  <si>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</si>
  <si>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</si>
  <si>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</si>
  <si>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</si>
  <si>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</si>
  <si>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</si>
  <si>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</si>
  <si>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</si>
  <si>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</si>
  <si>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</si>
  <si>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</si>
  <si>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</si>
  <si>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</si>
  <si>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</si>
  <si>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</si>
  <si>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</si>
  <si>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</si>
  <si>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</si>
  <si>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</si>
  <si>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</si>
  <si>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</si>
  <si>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</si>
  <si>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</si>
  <si>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</si>
  <si>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</si>
  <si>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</si>
  <si>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</si>
  <si>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</si>
  <si>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</si>
  <si>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</si>
  <si>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</si>
  <si>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</si>
  <si>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</si>
  <si>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</si>
  <si>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</si>
  <si>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</si>
  <si>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</si>
  <si>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</si>
  <si>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</si>
  <si>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</si>
  <si>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</si>
  <si>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</si>
  <si>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</si>
  <si>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</si>
  <si>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</si>
  <si>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</si>
  <si>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</si>
  <si>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</si>
  <si>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</si>
  <si>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</si>
  <si>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</si>
  <si>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</si>
  <si>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</si>
  <si>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</si>
  <si>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</si>
  <si>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</si>
  <si>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</si>
  <si>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</si>
  <si>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</si>
  <si>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</si>
  <si>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</si>
  <si>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</si>
  <si>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</si>
  <si>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</si>
  <si>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</si>
  <si>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</si>
  <si>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</si>
  <si>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</si>
  <si>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</si>
  <si>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</si>
  <si>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</si>
  <si>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</si>
  <si>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</si>
  <si>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</si>
  <si>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</si>
  <si>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</si>
  <si>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</si>
  <si>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</si>
  <si>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</si>
  <si>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</si>
  <si>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</si>
  <si>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</si>
  <si>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</si>
  <si>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</si>
  <si>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</si>
  <si>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</si>
  <si>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</si>
  <si>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</si>
  <si>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</si>
  <si>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</si>
  <si>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</si>
  <si>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</si>
  <si>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</si>
  <si>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</si>
  <si>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</si>
  <si>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</si>
  <si>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</si>
  <si>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</si>
  <si>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</si>
  <si>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</si>
  <si>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</si>
  <si>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</si>
  <si>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</si>
  <si>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</si>
  <si>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</si>
  <si>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</si>
  <si>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</si>
  <si>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</si>
  <si>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</si>
  <si>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</si>
  <si>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</si>
  <si>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</si>
  <si>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</si>
  <si>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</si>
  <si>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</si>
  <si>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</si>
  <si>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</si>
  <si>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</si>
  <si>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</si>
  <si>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</si>
  <si>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</si>
  <si>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</si>
  <si>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</si>
  <si>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</si>
  <si>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</si>
  <si>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</si>
  <si>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</si>
  <si>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</si>
  <si>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</si>
  <si>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</si>
  <si>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</si>
  <si>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</si>
  <si>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</si>
  <si>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</si>
  <si>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</si>
  <si>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</si>
  <si>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</si>
  <si>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</si>
  <si>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</si>
  <si>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</si>
  <si>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</si>
  <si>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</si>
  <si>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</si>
  <si>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</si>
  <si>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</si>
  <si>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</si>
  <si>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</si>
  <si>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</si>
  <si>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</si>
  <si>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</si>
  <si>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</si>
  <si>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</si>
  <si>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</si>
  <si>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</si>
  <si>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</si>
  <si>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</si>
  <si>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</si>
  <si>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</si>
  <si>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</si>
  <si>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</si>
  <si>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</si>
  <si>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</si>
  <si>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</si>
  <si>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</si>
  <si>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</si>
  <si>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</si>
  <si>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</si>
  <si>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</si>
  <si>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</si>
  <si>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</si>
  <si>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</si>
  <si>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</si>
  <si>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</si>
  <si>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</si>
  <si>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</si>
  <si>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</si>
  <si>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</si>
  <si>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</si>
  <si>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</si>
  <si>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</si>
  <si>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</si>
  <si>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</si>
  <si>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</si>
  <si>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</si>
  <si>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</si>
  <si>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</si>
  <si>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</si>
  <si>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</si>
  <si>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</si>
  <si>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</si>
  <si>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</si>
  <si>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</si>
  <si>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</si>
  <si>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</si>
  <si>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</si>
  <si>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</si>
  <si>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</si>
  <si>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</si>
  <si>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</si>
  <si>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</si>
  <si>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</si>
  <si>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</si>
  <si>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</si>
  <si>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</si>
  <si>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</si>
  <si>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</si>
  <si>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</si>
  <si>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</si>
  <si>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</si>
  <si>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</si>
  <si>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</si>
  <si>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</si>
  <si>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</si>
  <si>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</si>
  <si>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</si>
  <si>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</si>
  <si>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</si>
  <si>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</si>
  <si>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</si>
  <si>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</si>
  <si>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</si>
  <si>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</si>
  <si>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</si>
  <si>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</si>
  <si>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</si>
  <si>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</si>
  <si>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</si>
  <si>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</si>
  <si>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</si>
  <si>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</si>
  <si>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</si>
  <si>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</si>
  <si>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</si>
  <si>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</si>
  <si>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</si>
  <si>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</si>
  <si>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</si>
  <si>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</si>
  <si>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</si>
  <si>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</si>
  <si>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</si>
  <si>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</si>
  <si>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</si>
  <si>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</si>
  <si>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</si>
  <si>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</si>
  <si>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</si>
  <si>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</si>
  <si>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</si>
  <si>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</si>
  <si>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</si>
  <si>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</si>
  <si>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</si>
  <si>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</si>
  <si>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</si>
  <si>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</si>
  <si>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</si>
  <si>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</si>
  <si>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</si>
  <si>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</si>
  <si>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</si>
  <si>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</si>
  <si>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</si>
  <si>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</si>
  <si>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</si>
  <si>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</si>
  <si>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</si>
  <si>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</si>
  <si>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</si>
  <si>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</si>
  <si>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</si>
  <si>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</si>
  <si>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</si>
  <si>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</si>
  <si>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</si>
  <si>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</si>
  <si>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</si>
  <si>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</si>
  <si>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</si>
  <si>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</si>
  <si>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</si>
  <si>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</si>
  <si>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</si>
  <si>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</si>
  <si>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</si>
  <si>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</si>
  <si>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</si>
  <si>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</si>
  <si>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</si>
  <si>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</si>
  <si>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</si>
  <si>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</si>
  <si>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</si>
  <si>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</si>
  <si>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</si>
  <si>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</si>
  <si>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</si>
  <si>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</si>
  <si>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</si>
  <si>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</si>
  <si>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</si>
  <si>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</si>
  <si>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</si>
  <si>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</si>
  <si>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</si>
  <si>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</si>
  <si>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</si>
  <si>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</si>
  <si>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</si>
  <si>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</si>
  <si>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</si>
  <si>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</si>
  <si>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</si>
  <si>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</si>
  <si>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</si>
  <si>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</si>
  <si>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</si>
  <si>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</si>
  <si>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</si>
  <si>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</si>
  <si>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</si>
  <si>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</si>
  <si>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</si>
  <si>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</si>
  <si>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</si>
  <si>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</si>
  <si>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</si>
  <si>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</si>
  <si>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</si>
  <si>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</si>
  <si>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</si>
  <si>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</si>
  <si>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</si>
  <si>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</si>
  <si>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</si>
  <si>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</si>
  <si>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</si>
  <si>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</si>
  <si>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</si>
  <si>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</si>
  <si>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</si>
  <si>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</si>
  <si>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</si>
  <si>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</si>
  <si>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</si>
  <si>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</si>
  <si>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</si>
  <si>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</si>
  <si>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</si>
  <si>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</si>
  <si>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</si>
  <si>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</si>
  <si>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</si>
  <si>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</si>
  <si>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</si>
  <si>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</si>
  <si>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</si>
  <si>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</si>
  <si>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</si>
  <si>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</si>
  <si>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</si>
  <si>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</si>
  <si>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</si>
  <si>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</si>
  <si>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</si>
  <si>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</si>
  <si>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</si>
  <si>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</si>
  <si>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</si>
  <si>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</si>
  <si>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</si>
  <si>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</si>
  <si>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</si>
  <si>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</si>
  <si>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</si>
  <si>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</si>
  <si>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</si>
  <si>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</si>
  <si>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</si>
  <si>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</si>
  <si>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</si>
  <si>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</si>
  <si>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</si>
  <si>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</si>
  <si>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</si>
  <si>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</si>
  <si>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</si>
  <si>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</si>
  <si>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</si>
  <si>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</si>
  <si>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</si>
  <si>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</si>
  <si>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</si>
  <si>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</si>
  <si>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</si>
  <si>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</si>
  <si>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</si>
  <si>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</si>
  <si>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</si>
  <si>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</si>
  <si>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</si>
  <si>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</si>
  <si>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</si>
  <si>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</si>
  <si>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</si>
  <si>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</si>
  <si>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</si>
  <si>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</si>
  <si>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</si>
  <si>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</si>
  <si>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</si>
  <si>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</si>
  <si>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</si>
  <si>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</si>
  <si>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</si>
  <si>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</si>
  <si>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</si>
  <si>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</si>
  <si>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</si>
  <si>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</si>
  <si>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</si>
  <si>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</si>
  <si>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</si>
  <si>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</si>
  <si>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</si>
  <si>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</si>
  <si>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</si>
  <si>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</si>
  <si>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</si>
  <si>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</si>
  <si>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</si>
  <si>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</si>
  <si>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</si>
  <si>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</si>
  <si>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</si>
  <si>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</si>
  <si>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</si>
  <si>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</si>
  <si>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</si>
  <si>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</si>
  <si>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</si>
  <si>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</si>
  <si>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</si>
  <si>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</si>
  <si>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</si>
  <si>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</si>
  <si>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</si>
  <si>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</si>
  <si>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</si>
  <si>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</si>
  <si>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</si>
  <si>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</si>
  <si>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</si>
  <si>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</si>
  <si>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</si>
  <si>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</si>
  <si>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</si>
  <si>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</si>
  <si>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</si>
  <si>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</si>
  <si>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</si>
  <si>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</si>
  <si>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</si>
  <si>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</si>
  <si>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</si>
  <si>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</si>
  <si>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</si>
  <si>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</si>
  <si>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</si>
  <si>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</si>
  <si>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</si>
  <si>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</si>
  <si>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</si>
  <si>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</si>
  <si>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</si>
  <si>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</si>
  <si>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</si>
  <si>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</si>
  <si>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</si>
  <si>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</si>
  <si>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</si>
  <si>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</si>
  <si>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</si>
  <si>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</si>
  <si>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</si>
  <si>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</si>
  <si>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</si>
  <si>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</si>
  <si>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</si>
  <si>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</si>
  <si>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</si>
  <si>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</si>
  <si>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</si>
  <si>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</si>
  <si>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</si>
  <si>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</si>
  <si>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</si>
  <si>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</si>
  <si>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</si>
  <si>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</si>
  <si>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</si>
  <si>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</si>
  <si>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</si>
  <si>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</si>
  <si>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</si>
  <si>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</si>
  <si>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</si>
  <si>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</si>
  <si>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</si>
  <si>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</si>
  <si>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</si>
  <si>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</si>
  <si>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</si>
  <si>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</si>
  <si>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</si>
  <si>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</si>
  <si>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</si>
  <si>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</si>
  <si>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</si>
  <si>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</si>
  <si>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</si>
  <si>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</si>
  <si>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</si>
  <si>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</si>
  <si>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</si>
  <si>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</si>
  <si>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</si>
  <si>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</si>
  <si>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</si>
  <si>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</si>
  <si>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</si>
  <si>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</si>
  <si>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</si>
  <si>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</si>
  <si>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</si>
  <si>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</si>
  <si>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</si>
  <si>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</si>
  <si>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</si>
  <si>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</si>
  <si>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</si>
  <si>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</si>
  <si>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</si>
  <si>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</si>
  <si>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</si>
  <si>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</si>
  <si>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</si>
  <si>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</si>
  <si>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</si>
  <si>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</si>
  <si>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</si>
  <si>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</si>
  <si>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</si>
  <si>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</si>
  <si>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</si>
  <si>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</si>
  <si>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</si>
  <si>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</si>
  <si>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</si>
  <si>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</si>
  <si>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</si>
  <si>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</si>
  <si>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</si>
  <si>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</si>
  <si>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</si>
  <si>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</si>
  <si>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</si>
  <si>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</si>
  <si>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</si>
  <si>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</si>
  <si>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</si>
  <si>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</si>
  <si>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</si>
  <si>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</si>
  <si>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</si>
  <si>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</si>
  <si>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</si>
  <si>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</si>
  <si>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</si>
  <si>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</si>
  <si>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</si>
  <si>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</si>
  <si>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</si>
  <si>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</si>
  <si>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</si>
  <si>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</si>
  <si>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</si>
  <si>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</si>
  <si>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</si>
  <si>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</si>
  <si>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</si>
  <si>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</si>
  <si>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</si>
  <si>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</si>
  <si>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</si>
  <si>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</si>
  <si>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</si>
  <si>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</si>
  <si>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</si>
  <si>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</si>
  <si>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</si>
  <si>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</si>
  <si>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</si>
  <si>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</si>
  <si>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</si>
  <si>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</si>
  <si>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</si>
  <si>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</si>
  <si>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</si>
  <si>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</si>
  <si>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</si>
  <si>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</si>
  <si>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</si>
  <si>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</si>
  <si>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</si>
  <si>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</si>
  <si>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</si>
  <si>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</si>
  <si>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</si>
  <si>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</si>
  <si>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</si>
  <si>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</si>
  <si>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</si>
  <si>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</si>
  <si>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</si>
  <si>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</si>
  <si>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</si>
  <si>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</si>
  <si>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</si>
  <si>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</si>
  <si>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</si>
  <si>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</si>
  <si>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</si>
  <si>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</si>
  <si>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</si>
  <si>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</si>
  <si>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</si>
  <si>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</si>
  <si>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</si>
  <si>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</si>
  <si>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</si>
  <si>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</si>
  <si>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</si>
  <si>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</si>
  <si>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</si>
  <si>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</si>
  <si>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</si>
  <si>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</si>
  <si>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</si>
  <si>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</si>
  <si>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</si>
  <si>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</si>
  <si>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</si>
  <si>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</si>
  <si>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</si>
  <si>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</si>
  <si>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</si>
  <si>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</si>
  <si>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</si>
  <si>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</si>
  <si>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</si>
  <si>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</si>
  <si>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</si>
  <si>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</si>
  <si>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</si>
  <si>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</si>
  <si>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</si>
  <si>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</si>
  <si>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</si>
  <si>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</si>
  <si>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</si>
  <si>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</si>
  <si>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</si>
  <si>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</si>
  <si>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</si>
  <si>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</si>
  <si>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</si>
  <si>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</si>
  <si>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</si>
  <si>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</si>
  <si>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</si>
  <si>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</si>
  <si>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</si>
  <si>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</si>
  <si>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</si>
  <si>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</si>
  <si>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</si>
  <si>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</si>
  <si>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</si>
  <si>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</si>
  <si>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</si>
  <si>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</si>
  <si>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</si>
  <si>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</si>
  <si>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</si>
  <si>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</si>
  <si>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</si>
  <si>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</si>
  <si>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</si>
  <si>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</si>
  <si>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</si>
  <si>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</si>
  <si>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</si>
  <si>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</si>
  <si>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</si>
  <si>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</si>
  <si>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</si>
  <si>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</si>
  <si>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</si>
  <si>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</si>
  <si>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</si>
  <si>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</si>
  <si>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</si>
  <si>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</si>
  <si>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</si>
  <si>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</si>
  <si>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</si>
  <si>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</si>
  <si>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</si>
  <si>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</si>
  <si>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</si>
  <si>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</si>
  <si>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</si>
  <si>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</si>
  <si>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</si>
  <si>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</si>
  <si>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</si>
  <si>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</si>
  <si>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</si>
  <si>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</si>
  <si>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</si>
  <si>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</si>
  <si>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</si>
  <si>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</si>
  <si>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</si>
  <si>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</si>
  <si>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</si>
  <si>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</si>
  <si>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</si>
  <si>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</si>
  <si>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</si>
  <si>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</si>
  <si>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</si>
  <si>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</si>
  <si>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</si>
  <si>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</si>
  <si>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</si>
  <si>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</si>
  <si>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</si>
  <si>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</si>
  <si>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</si>
  <si>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</si>
  <si>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</si>
  <si>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</si>
  <si>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</si>
  <si>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</si>
  <si>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</si>
  <si>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</si>
  <si>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</si>
  <si>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</si>
  <si>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</si>
  <si>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</si>
  <si>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</si>
  <si>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</si>
  <si>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</si>
  <si>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</si>
  <si>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</si>
  <si>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</si>
  <si>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</si>
  <si>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</si>
  <si>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</si>
  <si>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</si>
  <si>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</si>
  <si>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</si>
  <si>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</si>
  <si>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</si>
  <si>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</si>
  <si>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</si>
  <si>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</si>
  <si>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</si>
  <si>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</si>
  <si>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</si>
  <si>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</si>
  <si>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</si>
  <si>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</si>
  <si>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</si>
  <si>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</si>
  <si>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</si>
  <si>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</si>
  <si>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</si>
  <si>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</si>
  <si>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</si>
  <si>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</si>
  <si>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</si>
  <si>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</si>
  <si>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</si>
  <si>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</si>
  <si>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</si>
  <si>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</si>
  <si>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</si>
  <si>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</si>
  <si>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</si>
  <si>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</si>
  <si>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</si>
  <si>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</si>
  <si>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</si>
  <si>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</si>
  <si>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</si>
  <si>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</si>
  <si>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</si>
  <si>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</si>
  <si>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</si>
  <si>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</si>
  <si>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</si>
  <si>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</si>
  <si>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</si>
  <si>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</si>
  <si>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</si>
  <si>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</si>
  <si>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</si>
  <si>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</si>
  <si>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</si>
  <si>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</si>
  <si>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</si>
  <si>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</si>
  <si>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</si>
  <si>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</si>
  <si>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</si>
  <si>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</si>
  <si>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</si>
  <si>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</si>
  <si>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</si>
  <si>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</si>
  <si>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</si>
  <si>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</si>
  <si>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</si>
  <si>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</si>
  <si>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</si>
  <si>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</si>
  <si>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</si>
  <si>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</si>
  <si>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</si>
  <si>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</si>
  <si>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</si>
  <si>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</si>
  <si>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</si>
  <si>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</si>
  <si>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</si>
  <si>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</si>
  <si>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</si>
  <si>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</si>
  <si>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</si>
  <si>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</si>
  <si>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</si>
  <si>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</si>
  <si>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</si>
  <si>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</si>
  <si>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</si>
  <si>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</si>
  <si>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</si>
  <si>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</si>
  <si>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</si>
  <si>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</si>
  <si>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</si>
  <si>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</si>
  <si>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</si>
  <si>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</si>
  <si>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</si>
  <si>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</si>
  <si>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</si>
  <si>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</si>
  <si>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</si>
  <si>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</si>
  <si>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</si>
  <si>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</si>
  <si>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</si>
  <si>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</si>
  <si>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</si>
  <si>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</si>
  <si>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</si>
  <si>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</si>
  <si>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</si>
  <si>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</si>
  <si>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</si>
  <si>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</si>
  <si>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</si>
  <si>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</si>
  <si>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</si>
  <si>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</si>
  <si>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</si>
  <si>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</si>
  <si>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</si>
  <si>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</si>
  <si>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</si>
  <si>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</si>
  <si>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</si>
  <si>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</si>
  <si>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</si>
  <si>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</si>
  <si>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</si>
  <si>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</si>
  <si>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</si>
  <si>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</si>
  <si>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</si>
  <si>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</si>
  <si>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</si>
  <si>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</si>
  <si>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</si>
  <si>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</si>
  <si>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</si>
  <si>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</si>
  <si>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</si>
  <si>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</si>
  <si>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</si>
  <si>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</si>
  <si>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</si>
  <si>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</si>
  <si>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</si>
  <si>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</si>
  <si>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</si>
  <si>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</si>
  <si>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</si>
  <si>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</si>
  <si>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</si>
  <si>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</si>
  <si>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</si>
  <si>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</si>
  <si>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</si>
  <si>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</si>
  <si>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</si>
  <si>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</si>
  <si>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</si>
  <si>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</si>
  <si>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</si>
  <si>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</si>
  <si>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</si>
  <si>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</si>
  <si>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</si>
  <si>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</si>
  <si>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</si>
  <si>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</si>
  <si>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</si>
  <si>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</si>
  <si>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</si>
  <si>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</si>
  <si>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</si>
  <si>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</si>
  <si>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</si>
  <si>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</si>
  <si>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</si>
  <si>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</si>
  <si>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</si>
  <si>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</si>
  <si>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</si>
  <si>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</si>
  <si>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</si>
  <si>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</si>
  <si>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</si>
  <si>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</si>
  <si>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</si>
  <si>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</si>
  <si>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</si>
  <si>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</si>
  <si>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</si>
  <si>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</si>
  <si>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</si>
  <si>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</si>
  <si>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</si>
  <si>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</si>
  <si>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</si>
  <si>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</si>
  <si>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</si>
  <si>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</si>
  <si>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</si>
  <si>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</si>
  <si>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</si>
  <si>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</si>
  <si>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</si>
  <si>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</si>
  <si>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</si>
  <si>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</si>
  <si>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</si>
  <si>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</si>
  <si>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</si>
  <si>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</si>
  <si>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</si>
  <si>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</si>
  <si>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</si>
  <si>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</si>
  <si>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</si>
  <si>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</si>
  <si>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</si>
  <si>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</si>
  <si>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</si>
  <si>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</si>
  <si>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</si>
  <si>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</si>
  <si>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</si>
  <si>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</si>
  <si>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</si>
  <si>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</si>
  <si>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</si>
  <si>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</si>
  <si>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</si>
  <si>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</si>
  <si>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</si>
  <si>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</si>
  <si>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</si>
  <si>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</si>
  <si>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</si>
  <si>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</si>
  <si>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</si>
  <si>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</si>
  <si>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</si>
  <si>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</si>
  <si>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</si>
  <si>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</si>
  <si>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</si>
  <si>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</si>
  <si>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</si>
  <si>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</si>
  <si>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</si>
  <si>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</si>
  <si>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</si>
  <si>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</si>
  <si>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</si>
  <si>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</si>
  <si>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</si>
  <si>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</si>
  <si>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</si>
  <si>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</si>
  <si>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</si>
  <si>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</si>
  <si>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</si>
  <si>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</si>
  <si>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</si>
  <si>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</si>
  <si>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</si>
  <si>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</si>
  <si>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</si>
  <si>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</si>
  <si>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</si>
  <si>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</si>
  <si>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</si>
  <si>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</si>
  <si>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</si>
  <si>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</si>
  <si>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</si>
  <si>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</si>
  <si>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</si>
  <si>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</si>
  <si>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</si>
  <si>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</si>
  <si>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</si>
  <si>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</si>
  <si>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</si>
  <si>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</si>
  <si>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</si>
  <si>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</si>
  <si>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</si>
  <si>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</si>
  <si>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</si>
  <si>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</si>
  <si>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</si>
  <si>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</si>
  <si>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</si>
  <si>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</si>
  <si>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</si>
  <si>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</si>
  <si>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</si>
  <si>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</si>
  <si>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</si>
  <si>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</si>
  <si>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</si>
  <si>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</si>
  <si>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</si>
  <si>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</si>
  <si>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</si>
  <si>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</si>
  <si>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</si>
  <si>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</si>
  <si>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</si>
  <si>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</si>
  <si>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</si>
  <si>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</si>
  <si>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</si>
  <si>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</si>
  <si>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</si>
  <si>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</si>
  <si>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</si>
  <si>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</si>
  <si>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</si>
  <si>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</si>
  <si>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</si>
  <si>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</si>
  <si>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</si>
  <si>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</si>
  <si>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</si>
  <si>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</si>
  <si>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</si>
  <si>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</si>
  <si>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</si>
  <si>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</si>
  <si>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</si>
  <si>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</si>
  <si>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</si>
  <si>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</si>
  <si>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</si>
  <si>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</si>
  <si>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</si>
  <si>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</si>
  <si>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</si>
  <si>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</si>
  <si>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</si>
  <si>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</si>
  <si>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</si>
  <si>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</si>
  <si>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</si>
  <si>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</si>
  <si>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</si>
  <si>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</si>
  <si>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</si>
  <si>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</si>
  <si>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</si>
  <si>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</si>
  <si>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</si>
  <si>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</si>
  <si>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</si>
  <si>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</si>
  <si>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</si>
  <si>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</si>
  <si>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</si>
  <si>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</si>
  <si>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</si>
  <si>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</si>
  <si>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</si>
  <si>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</si>
  <si>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</si>
  <si>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</si>
  <si>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</si>
  <si>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</si>
  <si>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</si>
  <si>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</si>
  <si>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</si>
  <si>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</si>
  <si>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</si>
  <si>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</si>
  <si>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</si>
  <si>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</si>
  <si>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</si>
  <si>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</si>
  <si>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</si>
  <si>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</si>
  <si>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</si>
  <si>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</si>
  <si>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</si>
  <si>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</si>
  <si>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</si>
  <si>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</si>
  <si>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</si>
  <si>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</si>
  <si>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</si>
  <si>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</si>
  <si>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</si>
  <si>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</si>
  <si>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</si>
  <si>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</si>
  <si>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</si>
  <si>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</si>
  <si>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</si>
  <si>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</si>
  <si>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</si>
  <si>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</si>
  <si>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</si>
  <si>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</si>
  <si>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</si>
  <si>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</si>
  <si>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</si>
  <si>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</si>
  <si>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</si>
  <si>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</si>
  <si>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</si>
  <si>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</si>
  <si>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</si>
  <si>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</si>
  <si>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</si>
  <si>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</si>
  <si>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</si>
  <si>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</si>
  <si>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</si>
  <si>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</si>
  <si>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</si>
  <si>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</si>
  <si>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</si>
  <si>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</si>
  <si>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</si>
  <si>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</si>
  <si>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</si>
  <si>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</si>
  <si>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</si>
  <si>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</si>
  <si>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</si>
  <si>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</si>
  <si>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</si>
  <si>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</si>
  <si>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</si>
  <si>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</si>
  <si>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</si>
  <si>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</si>
  <si>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</si>
  <si>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</si>
  <si>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</si>
  <si>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</si>
  <si>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</si>
  <si>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</si>
  <si>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</si>
  <si>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</si>
  <si>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</si>
  <si>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</si>
  <si>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</si>
  <si>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</si>
  <si>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</si>
  <si>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</si>
  <si>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</si>
  <si>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</si>
  <si>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</si>
  <si>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</si>
  <si>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</si>
  <si>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</si>
  <si>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</si>
  <si>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</si>
  <si>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</si>
  <si>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</si>
  <si>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</si>
  <si>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</si>
  <si>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</si>
  <si>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</si>
  <si>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</si>
  <si>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</si>
  <si>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</si>
  <si>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</si>
  <si>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</si>
  <si>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</si>
  <si>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</si>
  <si>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</si>
  <si>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</si>
  <si>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</si>
  <si>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</si>
  <si>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</si>
  <si>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</si>
  <si>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</si>
  <si>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</si>
  <si>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</si>
  <si>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</si>
  <si>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</si>
  <si>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</si>
  <si>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</si>
  <si>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</si>
  <si>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</si>
  <si>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</si>
  <si>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</si>
  <si>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</si>
  <si>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</si>
  <si>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</si>
  <si>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</si>
  <si>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</si>
  <si>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</si>
  <si>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</si>
  <si>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</si>
  <si>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</si>
  <si>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</si>
  <si>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</si>
  <si>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</si>
  <si>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</si>
  <si>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</si>
  <si>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</si>
  <si>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</si>
  <si>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</si>
  <si>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</si>
  <si>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</si>
  <si>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</si>
  <si>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</si>
  <si>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</si>
  <si>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</si>
  <si>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</si>
  <si>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</si>
  <si>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</si>
  <si>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</si>
  <si>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</si>
  <si>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</si>
  <si>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</si>
  <si>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</si>
  <si>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</si>
  <si>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</si>
  <si>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</si>
  <si>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</si>
  <si>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</si>
  <si>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</si>
  <si>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</si>
  <si>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</si>
  <si>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</si>
  <si>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</si>
  <si>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</si>
  <si>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</si>
  <si>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</si>
  <si>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</si>
  <si>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</si>
  <si>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</si>
  <si>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</si>
  <si>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</si>
  <si>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</si>
  <si>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</si>
  <si>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</si>
  <si>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</si>
  <si>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</si>
  <si>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</si>
  <si>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</si>
  <si>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</si>
  <si>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</si>
  <si>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</si>
  <si>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</si>
  <si>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</si>
  <si>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</si>
  <si>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</si>
  <si>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</si>
  <si>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</si>
  <si>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</si>
  <si>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</si>
  <si>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</si>
  <si>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</si>
  <si>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</si>
  <si>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</si>
  <si>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</si>
  <si>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</si>
  <si>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</si>
  <si>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</si>
  <si>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</si>
  <si>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</si>
  <si>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</si>
  <si>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</si>
  <si>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</si>
  <si>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</si>
  <si>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</si>
  <si>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</si>
  <si>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</si>
  <si>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</si>
  <si>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</si>
  <si>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</si>
  <si>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</si>
  <si>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</si>
  <si>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</si>
  <si>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</si>
  <si>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</si>
  <si>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</si>
  <si>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</si>
  <si>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</si>
  <si>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</si>
  <si>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</si>
  <si>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</si>
  <si>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</si>
  <si>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</si>
  <si>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</si>
  <si>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</si>
  <si>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</si>
  <si>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</si>
  <si>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</si>
  <si>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</si>
  <si>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</si>
  <si>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</si>
  <si>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</si>
  <si>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</si>
  <si>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</si>
  <si>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</si>
  <si>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</si>
  <si>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</si>
  <si>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</si>
  <si>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</si>
  <si>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</si>
  <si>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</si>
  <si>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</si>
  <si>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</si>
  <si>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</si>
  <si>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</si>
  <si>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</si>
  <si>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</si>
  <si>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</si>
  <si>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</si>
  <si>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</si>
  <si>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</si>
  <si>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</si>
  <si>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</si>
  <si>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</si>
  <si>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</si>
  <si>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</si>
  <si>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</si>
  <si>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</si>
  <si>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</si>
  <si>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</si>
  <si>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</si>
  <si>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</si>
  <si>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</si>
  <si>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</si>
  <si>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</si>
  <si>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</si>
  <si>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</si>
  <si>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</si>
  <si>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</si>
  <si>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</si>
  <si>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</si>
  <si>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</si>
  <si>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</si>
  <si>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</si>
  <si>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</si>
  <si>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</si>
  <si>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</si>
  <si>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</si>
  <si>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</si>
  <si>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</si>
  <si>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</si>
  <si>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</si>
  <si>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</si>
  <si>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</si>
  <si>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</si>
  <si>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</si>
  <si>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</si>
  <si>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</si>
  <si>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</si>
  <si>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</si>
  <si>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</si>
  <si>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</si>
  <si>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</si>
  <si>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</si>
  <si>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</si>
  <si>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</si>
  <si>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</si>
  <si>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</si>
  <si>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</si>
  <si>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</si>
  <si>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</si>
  <si>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</si>
  <si>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</si>
  <si>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</si>
  <si>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</si>
  <si>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</si>
  <si>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</si>
  <si>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</si>
  <si>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</si>
  <si>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</si>
  <si>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</si>
  <si>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</si>
  <si>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</si>
  <si>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</si>
  <si>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</si>
  <si>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</si>
  <si>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</si>
  <si>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</si>
  <si>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</si>
  <si>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</si>
  <si>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</si>
  <si>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</si>
  <si>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</si>
  <si>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</si>
  <si>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</si>
  <si>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</si>
  <si>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</si>
  <si>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</si>
  <si>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</si>
  <si>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</si>
  <si>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</si>
  <si>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</si>
  <si>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</si>
  <si>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</si>
  <si>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</si>
  <si>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</si>
  <si>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</si>
  <si>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</si>
  <si>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</si>
  <si>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</si>
  <si>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</si>
  <si>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</si>
  <si>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</si>
  <si>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</si>
  <si>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</si>
  <si>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</si>
  <si>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</si>
  <si>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</si>
  <si>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</si>
  <si>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</si>
  <si>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</si>
  <si>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</si>
  <si>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</si>
  <si>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</si>
  <si>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</si>
  <si>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</si>
  <si>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</si>
  <si>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</si>
  <si>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</si>
  <si>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</si>
  <si>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</si>
  <si>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</si>
  <si>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</si>
  <si>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</si>
  <si>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</si>
  <si>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</si>
  <si>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</si>
  <si>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</si>
  <si>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</si>
  <si>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</si>
  <si>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</si>
  <si>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</si>
  <si>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</si>
  <si>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</si>
  <si>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</si>
  <si>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</si>
  <si>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</si>
  <si>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</si>
  <si>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</si>
  <si>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</si>
  <si>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</si>
  <si>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</si>
  <si>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</si>
  <si>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</si>
  <si>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</si>
  <si>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</si>
  <si>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</si>
  <si>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</si>
  <si>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</si>
  <si>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</si>
  <si>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</si>
  <si>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</si>
  <si>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</si>
  <si>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</si>
  <si>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</si>
  <si>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</si>
  <si>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</si>
  <si>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</si>
  <si>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</si>
  <si>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</si>
  <si>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</si>
  <si>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</si>
  <si>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</si>
  <si>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</si>
  <si>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</si>
  <si>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</si>
  <si>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</si>
  <si>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</si>
  <si>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</si>
  <si>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</si>
  <si>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</si>
  <si>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</si>
  <si>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</si>
  <si>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</si>
  <si>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</si>
  <si>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</si>
  <si>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</si>
  <si>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</si>
  <si>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</si>
  <si>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</si>
  <si>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</si>
  <si>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</si>
  <si>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</si>
  <si>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</si>
  <si>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</si>
  <si>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</si>
  <si>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</si>
  <si>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</si>
  <si>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</si>
  <si>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</si>
  <si>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</si>
  <si>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</si>
  <si>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</si>
  <si>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</si>
  <si>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</si>
  <si>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</si>
  <si>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</si>
  <si>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</si>
  <si>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</si>
  <si>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</si>
  <si>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</si>
  <si>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</si>
  <si>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</si>
  <si>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</si>
  <si>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</si>
  <si>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</si>
  <si>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</si>
  <si>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</si>
  <si>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</si>
  <si>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</si>
  <si>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</si>
  <si>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</si>
  <si>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</si>
  <si>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</si>
  <si>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</si>
  <si>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</si>
  <si>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</si>
  <si>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</si>
  <si>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</si>
  <si>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</si>
  <si>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</si>
  <si>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</si>
  <si>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</si>
  <si>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</si>
  <si>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</si>
  <si>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</si>
  <si>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</si>
  <si>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</si>
  <si>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</si>
  <si>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</si>
  <si>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</si>
  <si>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</si>
  <si>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</si>
  <si>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</si>
  <si>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</si>
  <si>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</si>
  <si>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</si>
  <si>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</si>
  <si>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</si>
  <si>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</si>
  <si>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</si>
  <si>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</si>
  <si>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</si>
  <si>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</si>
  <si>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</si>
  <si>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</si>
  <si>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</si>
  <si>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</si>
  <si>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</si>
  <si>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</si>
  <si>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</si>
  <si>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</si>
  <si>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</si>
  <si>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</si>
  <si>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</si>
  <si>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</si>
  <si>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</si>
  <si>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</si>
  <si>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</si>
  <si>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</si>
  <si>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</si>
  <si>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</si>
  <si>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</si>
  <si>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</si>
  <si>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</si>
  <si>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</si>
  <si>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</si>
  <si>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</si>
  <si>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</si>
  <si>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</si>
  <si>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</si>
  <si>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</si>
  <si>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</si>
  <si>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</si>
  <si>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</si>
  <si>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</si>
  <si>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</si>
  <si>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</si>
  <si>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</si>
  <si>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</si>
  <si>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</si>
  <si>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</si>
  <si>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</si>
  <si>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</si>
  <si>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</si>
  <si>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</si>
  <si>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</si>
  <si>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</si>
  <si>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</si>
  <si>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</si>
  <si>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</si>
  <si>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</si>
  <si>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</si>
  <si>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</si>
  <si>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</si>
  <si>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</si>
  <si>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</si>
  <si>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</si>
  <si>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</si>
  <si>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</si>
  <si>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</si>
  <si>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</si>
  <si>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</si>
  <si>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</si>
  <si>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</si>
  <si>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</si>
  <si>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</si>
  <si>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</si>
  <si>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</si>
  <si>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</si>
  <si>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</si>
  <si>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</si>
  <si>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</si>
  <si>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</si>
  <si>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</si>
  <si>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</si>
  <si>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</si>
  <si>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</si>
  <si>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</si>
  <si>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</si>
  <si>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</si>
  <si>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</si>
  <si>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</si>
  <si>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</si>
  <si>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</si>
  <si>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</si>
  <si>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</si>
  <si>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</si>
  <si>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</si>
  <si>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</si>
  <si>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</si>
  <si>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</si>
  <si>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</si>
  <si>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</si>
  <si>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</si>
  <si>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</si>
  <si>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</si>
  <si>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</si>
  <si>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</si>
  <si>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</si>
  <si>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</si>
  <si>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</si>
  <si>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</si>
  <si>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</si>
  <si>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</si>
  <si>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</si>
  <si>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</si>
  <si>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</si>
  <si>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</si>
  <si>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</si>
  <si>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</si>
  <si>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</si>
  <si>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</si>
  <si>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</si>
  <si>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</si>
  <si>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</si>
  <si>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</si>
  <si>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</si>
  <si>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</si>
  <si>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</si>
  <si>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</si>
  <si>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</si>
  <si>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</si>
  <si>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</si>
  <si>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</si>
  <si>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</si>
  <si>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</si>
  <si>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</si>
  <si>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</si>
  <si>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</si>
  <si>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</si>
  <si>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</si>
  <si>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</si>
  <si>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</si>
  <si>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</si>
  <si>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</si>
  <si>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</si>
  <si>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</si>
  <si>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</si>
  <si>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</si>
  <si>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</si>
  <si>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</si>
  <si>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</si>
  <si>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</si>
  <si>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</si>
  <si>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</si>
  <si>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</si>
  <si>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</si>
  <si>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</si>
  <si>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</si>
  <si>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</si>
  <si>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</si>
  <si>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</si>
  <si>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</si>
  <si>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</si>
  <si>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</si>
  <si>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</si>
  <si>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</si>
  <si>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</si>
  <si>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</si>
  <si>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</si>
  <si>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</si>
  <si>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</si>
  <si>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</si>
  <si>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</si>
  <si>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</si>
  <si>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</si>
  <si>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</si>
  <si>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</si>
  <si>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</si>
  <si>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</si>
  <si>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</si>
  <si>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</si>
  <si>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</si>
  <si>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</si>
  <si>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</si>
  <si>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</si>
  <si>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</si>
  <si>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</si>
  <si>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</si>
  <si>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</si>
  <si>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</si>
  <si>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</si>
  <si>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</si>
  <si>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</si>
  <si>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</si>
  <si>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</si>
  <si>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</si>
  <si>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</si>
  <si>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</si>
  <si>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</si>
  <si>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</si>
  <si>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</si>
  <si>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</si>
  <si>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</si>
  <si>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</si>
  <si>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</si>
  <si>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</si>
  <si>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</si>
  <si>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</si>
  <si>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</si>
  <si>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</si>
  <si>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</si>
  <si>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</si>
  <si>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</si>
  <si>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</si>
  <si>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</si>
  <si>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</si>
  <si>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</si>
  <si>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</si>
  <si>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</si>
  <si>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</si>
  <si>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</si>
  <si>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</si>
  <si>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</si>
  <si>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</si>
  <si>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</si>
  <si>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</si>
  <si>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</si>
  <si>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</si>
  <si>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</si>
  <si>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</si>
  <si>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</si>
  <si>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</si>
  <si>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</si>
  <si>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</si>
  <si>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</si>
  <si>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</si>
  <si>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</si>
  <si>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</si>
  <si>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</si>
  <si>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</si>
  <si>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</si>
  <si>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</si>
  <si>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</si>
  <si>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</si>
  <si>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</si>
  <si>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</si>
  <si>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</si>
  <si>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</si>
  <si>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</si>
  <si>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</si>
  <si>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</si>
  <si>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</si>
  <si>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</si>
  <si>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</si>
  <si>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</si>
  <si>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</si>
  <si>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</si>
  <si>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</si>
  <si>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</si>
  <si>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</si>
  <si>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</si>
  <si>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</si>
  <si>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</si>
  <si>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</si>
  <si>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</si>
  <si>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</si>
  <si>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</si>
  <si>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</si>
  <si>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</si>
  <si>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</si>
  <si>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</si>
  <si>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</si>
  <si>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</si>
  <si>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</si>
  <si>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</si>
  <si>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</si>
  <si>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</si>
  <si>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</si>
  <si>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</si>
  <si>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</si>
  <si>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</si>
  <si>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</si>
  <si>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</si>
  <si>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</si>
  <si>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</si>
  <si>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</si>
  <si>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</si>
  <si>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</si>
  <si>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</si>
  <si>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</si>
  <si>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</si>
  <si>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</si>
  <si>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</si>
  <si>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</si>
  <si>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</si>
  <si>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</si>
  <si>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</si>
  <si>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</si>
  <si>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</si>
  <si>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</si>
  <si>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</si>
  <si>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</si>
  <si>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</si>
  <si>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</si>
  <si>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</si>
  <si>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</si>
  <si>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</si>
  <si>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</si>
  <si>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</si>
  <si>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</si>
  <si>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</si>
  <si>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</si>
  <si>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</si>
  <si>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</si>
  <si>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</si>
  <si>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</si>
  <si>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</si>
  <si>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</si>
  <si>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</si>
  <si>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</si>
  <si>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</si>
  <si>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</si>
  <si>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</si>
  <si>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</si>
  <si>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</si>
  <si>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</si>
  <si>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</si>
  <si>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</si>
  <si>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</si>
  <si>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</si>
  <si>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</si>
  <si>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</si>
  <si>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</si>
  <si>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</si>
  <si>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</si>
  <si>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</si>
  <si>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</si>
  <si>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</si>
  <si>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</si>
  <si>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</si>
  <si>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</si>
  <si>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</si>
  <si>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</si>
  <si>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</si>
  <si>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</si>
  <si>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</si>
  <si>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</si>
  <si>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</si>
  <si>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</si>
  <si>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</si>
  <si>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</si>
  <si>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</si>
  <si>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</si>
  <si>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</si>
  <si>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</si>
  <si>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</si>
  <si>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</si>
  <si>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</si>
  <si>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</si>
  <si>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</si>
  <si>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</si>
  <si>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</si>
  <si>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</si>
  <si>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</si>
  <si>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</si>
  <si>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</si>
  <si>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</si>
  <si>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</si>
  <si>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</si>
  <si>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</si>
  <si>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</si>
  <si>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</si>
  <si>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</si>
  <si>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</si>
  <si>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</si>
  <si>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</si>
  <si>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</si>
  <si>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</si>
  <si>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</si>
  <si>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</si>
  <si>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</si>
  <si>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</si>
  <si>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</si>
  <si>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</si>
  <si>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</si>
  <si>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</si>
  <si>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</si>
  <si>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</si>
  <si>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</si>
  <si>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</si>
  <si>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</si>
  <si>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</si>
  <si>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</si>
  <si>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</si>
  <si>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</si>
  <si>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</si>
  <si>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</si>
  <si>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</si>
  <si>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</si>
  <si>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</si>
  <si>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</si>
  <si>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</si>
  <si>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</si>
  <si>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</si>
  <si>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</si>
  <si>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</si>
  <si>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</si>
  <si>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</si>
  <si>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</si>
  <si>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</si>
  <si>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</si>
  <si>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</si>
  <si>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</si>
  <si>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</si>
  <si>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</si>
  <si>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</si>
  <si>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</si>
  <si>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</si>
  <si>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</si>
  <si>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</si>
  <si>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</si>
  <si>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</si>
  <si>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</si>
  <si>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</si>
  <si>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</si>
  <si>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</si>
  <si>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</si>
  <si>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</si>
  <si>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</si>
  <si>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</si>
  <si>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</si>
  <si>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</si>
  <si>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</si>
  <si>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</si>
  <si>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</si>
  <si>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</si>
  <si>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</si>
  <si>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</si>
  <si>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</si>
  <si>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</si>
  <si>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</si>
  <si>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</si>
  <si>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</si>
  <si>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</si>
  <si>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</si>
  <si>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</si>
  <si>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</si>
  <si>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</si>
  <si>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</si>
  <si>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</si>
  <si>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</si>
  <si>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</si>
  <si>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</si>
  <si>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</si>
  <si>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</si>
  <si>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</si>
  <si>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</si>
  <si>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</si>
  <si>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</si>
  <si>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</si>
  <si>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</si>
  <si>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</si>
  <si>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</si>
  <si>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</si>
  <si>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</si>
  <si>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</si>
  <si>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</si>
  <si>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</si>
  <si>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</si>
  <si>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</si>
  <si>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</si>
  <si>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</si>
  <si>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</si>
  <si>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</si>
  <si>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</si>
  <si>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</si>
  <si>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</si>
  <si>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</si>
  <si>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</si>
  <si>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</si>
  <si>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</si>
  <si>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</si>
  <si>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</si>
  <si>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</si>
  <si>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</si>
  <si>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</si>
  <si>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</si>
  <si>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</si>
  <si>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</si>
  <si>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</si>
  <si>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</si>
  <si>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</si>
  <si>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</si>
  <si>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</si>
  <si>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</si>
  <si>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</si>
  <si>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</si>
  <si>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</si>
  <si>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</si>
  <si>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</si>
  <si>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</si>
  <si>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</si>
  <si>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</si>
  <si>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</si>
  <si>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</si>
  <si>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</si>
  <si>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</si>
  <si>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</si>
  <si>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</si>
  <si>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</si>
  <si>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</si>
  <si>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</si>
  <si>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</si>
  <si>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</si>
  <si>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</si>
  <si>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</si>
  <si>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</si>
  <si>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</si>
  <si>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</si>
  <si>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</si>
  <si>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</si>
  <si>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</si>
  <si>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</si>
  <si>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</si>
  <si>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</si>
  <si>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</si>
  <si>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</si>
  <si>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</si>
  <si>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</si>
  <si>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</si>
  <si>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</si>
  <si>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</si>
  <si>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</si>
  <si>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</si>
  <si>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</si>
  <si>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</si>
  <si>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</si>
  <si>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</si>
  <si>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</si>
  <si>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</si>
  <si>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</si>
  <si>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</si>
  <si>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</si>
  <si>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</si>
  <si>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</si>
  <si>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</si>
  <si>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</si>
  <si>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</si>
  <si>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</si>
  <si>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</si>
  <si>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</si>
  <si>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</si>
  <si>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</si>
  <si>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</si>
  <si>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</si>
  <si>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</si>
  <si>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</si>
  <si>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</si>
  <si>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</si>
  <si>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</si>
  <si>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</si>
  <si>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</si>
  <si>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</si>
  <si>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</si>
  <si>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</si>
  <si>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</si>
  <si>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</si>
  <si>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</si>
  <si>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</si>
  <si>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</si>
  <si>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</si>
  <si>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</si>
  <si>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</si>
  <si>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</si>
  <si>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</si>
  <si>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</si>
  <si>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</si>
  <si>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</si>
  <si>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</si>
  <si>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</si>
  <si>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</si>
  <si>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</si>
  <si>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</si>
  <si>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</si>
  <si>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</si>
  <si>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</si>
  <si>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</si>
  <si>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</si>
  <si>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</si>
  <si>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</si>
  <si>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</si>
  <si>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</si>
  <si>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</si>
  <si>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</si>
  <si>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</si>
  <si>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</si>
  <si>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</si>
  <si>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</si>
  <si>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</si>
  <si>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</si>
  <si>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</si>
  <si>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</si>
  <si>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</si>
  <si>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</si>
  <si>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</si>
  <si>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</si>
  <si>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</si>
  <si>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</si>
  <si>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</si>
  <si>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</si>
  <si>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</si>
  <si>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</si>
  <si>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</si>
  <si>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</si>
  <si>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</si>
  <si>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</si>
  <si>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</si>
  <si>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</si>
  <si>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</si>
  <si>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</si>
  <si>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</si>
  <si>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</si>
  <si>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</si>
  <si>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</si>
  <si>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</si>
  <si>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</si>
  <si>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</si>
  <si>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</si>
  <si>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</si>
  <si>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</si>
  <si>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</si>
  <si>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</si>
  <si>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</si>
  <si>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</si>
  <si>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</si>
  <si>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</si>
  <si>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</si>
  <si>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</si>
  <si>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</si>
  <si>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</si>
  <si>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</si>
  <si>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</si>
  <si>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</si>
  <si>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</si>
  <si>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</si>
  <si>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</si>
  <si>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</si>
  <si>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</si>
  <si>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</si>
  <si>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</si>
  <si>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</si>
  <si>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</si>
  <si>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</si>
  <si>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</si>
  <si>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</si>
  <si>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</si>
  <si>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</si>
  <si>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</si>
  <si>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</si>
  <si>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</si>
  <si>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</si>
  <si>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</si>
  <si>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</si>
  <si>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</si>
  <si>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</si>
  <si>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</si>
  <si>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</si>
  <si>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</si>
  <si>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</si>
  <si>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</si>
  <si>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</si>
  <si>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</si>
  <si>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</si>
  <si>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</si>
  <si>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</si>
  <si>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</si>
  <si>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</si>
  <si>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</si>
  <si>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</si>
  <si>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</si>
  <si>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</si>
  <si>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</si>
  <si>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</si>
  <si>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</si>
  <si>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</si>
  <si>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</si>
  <si>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</si>
  <si>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</si>
  <si>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</si>
  <si>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</si>
  <si>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</si>
  <si>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</si>
  <si>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</si>
  <si>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</si>
  <si>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</si>
  <si>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</si>
  <si>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</si>
  <si>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</si>
  <si>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</si>
  <si>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</si>
  <si>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</si>
  <si>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</si>
  <si>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</si>
  <si>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</si>
  <si>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</si>
  <si>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</si>
  <si>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</si>
  <si>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</si>
  <si>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</si>
  <si>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</si>
  <si>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</si>
  <si>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</si>
  <si>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</si>
  <si>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</si>
  <si>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</si>
  <si>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</si>
  <si>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</si>
  <si>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</si>
  <si>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</si>
  <si>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</si>
  <si>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</si>
  <si>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</si>
  <si>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</si>
  <si>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</si>
  <si>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</si>
  <si>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</si>
  <si>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</si>
  <si>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</si>
  <si>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</si>
  <si>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</si>
  <si>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</si>
  <si>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</si>
  <si>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</si>
  <si>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</si>
  <si>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</si>
  <si>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</si>
  <si>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</si>
  <si>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</si>
  <si>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</si>
  <si>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</si>
  <si>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</si>
  <si>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</si>
  <si>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</si>
  <si>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</si>
  <si>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</si>
  <si>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</si>
  <si>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</si>
  <si>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</si>
  <si>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</si>
  <si>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</si>
  <si>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</si>
  <si>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</si>
  <si>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</si>
  <si>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</si>
  <si>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</si>
  <si>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</si>
  <si>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</si>
  <si>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</si>
  <si>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</si>
  <si>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</si>
  <si>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</si>
  <si>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</si>
  <si>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</si>
  <si>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</si>
  <si>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</si>
  <si>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</si>
  <si>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</si>
  <si>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</si>
  <si>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</si>
  <si>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</si>
  <si>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</si>
  <si>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</si>
  <si>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</si>
  <si>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</si>
  <si>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</si>
  <si>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</si>
  <si>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</si>
  <si>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</si>
  <si>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</si>
  <si>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</si>
  <si>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</si>
  <si>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</si>
  <si>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</si>
  <si>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</si>
  <si>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</si>
  <si>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</si>
  <si>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</si>
  <si>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</si>
  <si>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</si>
  <si>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</si>
  <si>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</si>
  <si>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</si>
  <si>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</si>
  <si>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</si>
  <si>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</si>
  <si>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</si>
  <si>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</si>
  <si>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</si>
  <si>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</si>
  <si>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</si>
  <si>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</si>
  <si>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</si>
  <si>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</si>
  <si>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</si>
  <si>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</si>
  <si>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</si>
  <si>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</si>
  <si>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</si>
  <si>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</si>
  <si>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</si>
  <si>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</si>
  <si>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</si>
  <si>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</si>
  <si>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</si>
  <si>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</si>
  <si>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</si>
  <si>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</si>
  <si>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</si>
  <si>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</si>
  <si>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</si>
  <si>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</si>
  <si>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</si>
  <si>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</si>
  <si>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</si>
  <si>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</si>
  <si>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</si>
  <si>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</si>
  <si>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</si>
  <si>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</si>
  <si>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</si>
  <si>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</si>
  <si>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</si>
  <si>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</si>
  <si>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</si>
  <si>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</si>
  <si>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</si>
  <si>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</si>
  <si>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</si>
  <si>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</si>
  <si>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</si>
  <si>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</si>
  <si>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</si>
  <si>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</si>
  <si>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</si>
  <si>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</si>
  <si>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</si>
  <si>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</si>
  <si>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</si>
  <si>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</si>
  <si>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</si>
  <si>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</si>
  <si>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</si>
  <si>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</si>
  <si>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</si>
  <si>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</si>
  <si>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</si>
  <si>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</si>
  <si>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</si>
  <si>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</si>
  <si>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</si>
  <si>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</si>
  <si>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</si>
  <si>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</si>
  <si>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</si>
  <si>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</si>
  <si>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</si>
  <si>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</si>
  <si>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</si>
  <si>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</si>
  <si>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</si>
  <si>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</si>
  <si>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</si>
  <si>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</si>
  <si>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</si>
  <si>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</si>
  <si>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</si>
  <si>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</si>
  <si>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</si>
  <si>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</si>
  <si>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</si>
  <si>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</si>
  <si>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</si>
  <si>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</si>
  <si>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</si>
  <si>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</si>
  <si>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</si>
  <si>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</si>
  <si>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</si>
  <si>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</si>
  <si>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</si>
  <si>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</si>
  <si>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</si>
  <si>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</si>
  <si>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</si>
  <si>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</si>
  <si>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</si>
  <si>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</si>
  <si>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</si>
  <si>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</si>
  <si>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</si>
  <si>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</si>
  <si>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</si>
  <si>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</si>
  <si>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</si>
  <si>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</si>
  <si>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</si>
  <si>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</si>
  <si>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</si>
  <si>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</si>
  <si>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</si>
  <si>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</si>
  <si>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</si>
  <si>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</si>
  <si>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</si>
  <si>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</si>
  <si>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</si>
  <si>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</si>
  <si>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</si>
  <si>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</si>
  <si>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</si>
  <si>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</si>
  <si>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</si>
  <si>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</si>
  <si>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</si>
  <si>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</si>
  <si>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</si>
  <si>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</si>
  <si>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</si>
  <si>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</si>
  <si>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</si>
  <si>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</si>
  <si>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</si>
  <si>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</si>
  <si>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</si>
  <si>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</si>
  <si>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</si>
  <si>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</si>
  <si>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</si>
  <si>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</si>
  <si>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</si>
  <si>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</si>
  <si>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</si>
  <si>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</si>
  <si>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</si>
  <si>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</si>
  <si>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</si>
  <si>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</si>
  <si>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</si>
  <si>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</si>
  <si>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</si>
  <si>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</si>
  <si>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</si>
  <si>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</si>
  <si>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</si>
  <si>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</si>
  <si>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</si>
  <si>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</si>
  <si>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</si>
  <si>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</si>
  <si>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</si>
  <si>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</si>
  <si>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</si>
  <si>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</si>
  <si>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</si>
  <si>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</si>
  <si>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</si>
  <si>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</si>
  <si>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</si>
  <si>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</si>
  <si>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</si>
  <si>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</si>
  <si>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</si>
  <si>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</si>
  <si>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</si>
  <si>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</si>
  <si>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</si>
  <si>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</si>
  <si>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</si>
  <si>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</si>
  <si>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</si>
  <si>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</si>
  <si>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</si>
  <si>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</si>
  <si>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</si>
  <si>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</si>
  <si>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</si>
  <si>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</si>
  <si>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</si>
  <si>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</si>
  <si>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</si>
  <si>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</si>
  <si>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</si>
  <si>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</si>
  <si>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</si>
  <si>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</si>
  <si>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</si>
  <si>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</si>
  <si>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</si>
  <si>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</si>
  <si>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</si>
  <si>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</si>
  <si>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</si>
  <si>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</si>
  <si>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</si>
  <si>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</si>
  <si>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</si>
  <si>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</si>
  <si>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</si>
  <si>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</si>
  <si>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</si>
  <si>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</si>
  <si>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</si>
  <si>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</si>
  <si>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</si>
  <si>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</si>
  <si>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</si>
  <si>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</si>
  <si>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</si>
  <si>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</si>
  <si>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</si>
  <si>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</si>
  <si>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</si>
  <si>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</si>
  <si>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</si>
  <si>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</si>
  <si>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</si>
  <si>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</si>
  <si>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</si>
  <si>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</si>
  <si>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</si>
  <si>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</si>
  <si>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</si>
  <si>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</si>
  <si>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</si>
  <si>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</si>
  <si>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</si>
  <si>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</si>
  <si>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</si>
  <si>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</si>
  <si>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</si>
  <si>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</si>
  <si>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</si>
  <si>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</si>
  <si>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</si>
  <si>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</si>
  <si>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</si>
  <si>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</si>
  <si>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</si>
  <si>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</si>
  <si>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</si>
  <si>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</si>
  <si>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</si>
  <si>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</si>
  <si>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</si>
  <si>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</si>
  <si>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</si>
  <si>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</si>
  <si>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</si>
  <si>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</si>
  <si>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</si>
  <si>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</si>
  <si>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</si>
  <si>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</si>
  <si>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</si>
  <si>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</si>
  <si>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</si>
  <si>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</si>
  <si>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</si>
  <si>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</si>
  <si>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</si>
  <si>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</si>
  <si>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</si>
  <si>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</si>
  <si>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</si>
  <si>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</si>
  <si>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</si>
  <si>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</si>
  <si>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</si>
  <si>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</si>
  <si>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</si>
  <si>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</si>
  <si>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</si>
  <si>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</si>
  <si>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</si>
  <si>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</si>
  <si>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</si>
  <si>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</si>
  <si>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</si>
  <si>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</si>
  <si>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</si>
  <si>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</si>
  <si>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</si>
  <si>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</si>
  <si>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</si>
  <si>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</si>
  <si>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</si>
  <si>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</si>
  <si>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</si>
  <si>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</si>
  <si>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</si>
  <si>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</si>
  <si>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</si>
  <si>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</si>
  <si>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</si>
  <si>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</si>
  <si>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</si>
  <si>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</si>
  <si>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</si>
  <si>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</si>
  <si>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</si>
  <si>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</si>
  <si>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</si>
  <si>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</si>
  <si>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</si>
  <si>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</si>
  <si>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</si>
  <si>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</si>
  <si>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</si>
  <si>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</si>
  <si>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</si>
  <si>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</si>
  <si>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</si>
  <si>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</si>
  <si>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</si>
  <si>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</si>
  <si>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</si>
  <si>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</si>
  <si>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</si>
  <si>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</si>
  <si>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</si>
  <si>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</si>
  <si>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</si>
  <si>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</si>
  <si>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</si>
  <si>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</si>
  <si>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</si>
  <si>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</si>
  <si>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</si>
  <si>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</si>
  <si>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</si>
  <si>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</si>
  <si>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</si>
  <si>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</si>
  <si>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</si>
  <si>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</si>
  <si>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</si>
  <si>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</si>
  <si>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</si>
  <si>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</si>
  <si>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</si>
  <si>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</si>
  <si>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</si>
  <si>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</si>
  <si>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</si>
  <si>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</si>
  <si>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</si>
  <si>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</si>
  <si>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</si>
  <si>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</si>
  <si>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</si>
  <si>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</si>
  <si>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</si>
  <si>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</si>
  <si>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</si>
  <si>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</si>
  <si>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</si>
  <si>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</si>
  <si>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</si>
  <si>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</si>
  <si>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</si>
  <si>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</si>
  <si>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</si>
  <si>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</si>
  <si>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</si>
  <si>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</si>
  <si>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</si>
  <si>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</si>
  <si>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</si>
  <si>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</si>
  <si>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</si>
  <si>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</si>
  <si>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</si>
  <si>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</si>
  <si>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</si>
  <si>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</si>
  <si>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</si>
  <si>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</si>
  <si>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</si>
  <si>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</si>
  <si>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</si>
  <si>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</si>
  <si>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</si>
  <si>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</si>
  <si>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</si>
  <si>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</si>
  <si>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</si>
  <si>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</si>
  <si>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</si>
  <si>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</si>
  <si>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</si>
  <si>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</si>
  <si>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</si>
  <si>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</si>
  <si>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</si>
  <si>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</si>
  <si>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</si>
  <si>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</si>
  <si>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</si>
  <si>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</si>
  <si>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</si>
  <si>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</si>
  <si>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</si>
  <si>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</si>
  <si>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</si>
  <si>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</si>
  <si>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</si>
  <si>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</si>
  <si>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</si>
  <si>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</si>
  <si>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</si>
  <si>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</si>
  <si>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</si>
  <si>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</si>
  <si>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</si>
  <si>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</si>
  <si>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</si>
  <si>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</si>
  <si>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</si>
  <si>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</si>
  <si>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</si>
  <si>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</si>
  <si>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</si>
  <si>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</si>
  <si>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</si>
  <si>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</si>
  <si>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</si>
  <si>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</si>
  <si>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</si>
  <si>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</si>
  <si>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</si>
  <si>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</si>
  <si>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</si>
  <si>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</si>
  <si>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</si>
  <si>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</si>
  <si>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</si>
  <si>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</si>
  <si>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</si>
  <si>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</si>
  <si>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</si>
  <si>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</si>
  <si>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</si>
  <si>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</si>
  <si>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</si>
  <si>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</si>
  <si>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</si>
  <si>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</si>
  <si>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</si>
  <si>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</si>
  <si>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</si>
  <si>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</si>
  <si>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</si>
  <si>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</si>
  <si>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</si>
  <si>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</si>
  <si>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</si>
  <si>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</si>
  <si>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</si>
  <si>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</si>
  <si>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</si>
  <si>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</si>
  <si>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</si>
  <si>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</si>
  <si>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</si>
  <si>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</si>
  <si>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</si>
  <si>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</si>
  <si>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</si>
  <si>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</si>
  <si>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</si>
  <si>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</si>
  <si>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</si>
  <si>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</si>
  <si>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</si>
  <si>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</si>
  <si>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</si>
  <si>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</si>
  <si>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</si>
  <si>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</si>
  <si>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</si>
  <si>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</si>
  <si>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</si>
  <si>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</si>
  <si>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</si>
  <si>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</si>
  <si>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</si>
  <si>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</si>
  <si>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</si>
  <si>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</si>
  <si>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</si>
  <si>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</si>
  <si>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</si>
  <si>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</si>
  <si>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</si>
  <si>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</si>
  <si>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</si>
  <si>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</si>
  <si>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</si>
  <si>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</si>
  <si>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</si>
  <si>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</si>
  <si>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</si>
  <si>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</si>
  <si>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</si>
  <si>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</si>
  <si>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</si>
  <si>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</si>
  <si>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</si>
  <si>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</si>
  <si>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</si>
  <si>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</si>
  <si>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</si>
  <si>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</si>
  <si>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</si>
  <si>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</si>
  <si>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</si>
  <si>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</si>
  <si>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</si>
  <si>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</si>
  <si>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</si>
  <si>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</si>
  <si>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</si>
  <si>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</si>
  <si>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</si>
  <si>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</si>
  <si>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</si>
  <si>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</si>
  <si>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</si>
  <si>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</si>
  <si>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</si>
  <si>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</si>
  <si>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</si>
  <si>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</si>
  <si>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</si>
  <si>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</si>
  <si>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</si>
  <si>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</si>
  <si>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</si>
  <si>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</si>
  <si>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</si>
  <si>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</si>
  <si>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</si>
  <si>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</si>
  <si>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</si>
  <si>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</si>
  <si>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</si>
  <si>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</si>
  <si>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</si>
  <si>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</si>
  <si>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</si>
  <si>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</si>
  <si>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</si>
  <si>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</si>
  <si>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</si>
  <si>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</si>
  <si>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</si>
  <si>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</si>
  <si>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</si>
  <si>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</si>
  <si>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</si>
  <si>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</si>
  <si>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</si>
  <si>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</si>
  <si>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</si>
  <si>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</si>
  <si>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</si>
  <si>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</si>
  <si>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</si>
  <si>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</si>
  <si>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</si>
  <si>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</si>
  <si>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</si>
  <si>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</si>
  <si>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</si>
  <si>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</si>
  <si>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</si>
  <si>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</si>
  <si>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</si>
  <si>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</si>
  <si>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</si>
  <si>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</si>
  <si>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</si>
  <si>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</si>
  <si>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</si>
  <si>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</si>
  <si>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</si>
  <si>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</si>
  <si>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</si>
  <si>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</si>
  <si>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</si>
  <si>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</si>
  <si>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</si>
  <si>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</si>
  <si>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</si>
  <si>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</si>
  <si>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</si>
  <si>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</si>
  <si>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</si>
  <si>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</si>
  <si>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</si>
  <si>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</si>
  <si>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</si>
  <si>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</si>
  <si>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</si>
  <si>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</si>
  <si>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</si>
  <si>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</si>
  <si>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</si>
  <si>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</si>
  <si>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</si>
  <si>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</si>
  <si>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</si>
  <si>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</si>
  <si>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</si>
  <si>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</si>
  <si>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</si>
  <si>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</si>
  <si>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</si>
  <si>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</si>
  <si>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</si>
  <si>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</si>
  <si>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</si>
  <si>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</si>
  <si>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</si>
  <si>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</si>
  <si>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</si>
  <si>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</si>
  <si>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</si>
  <si>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</si>
  <si>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</si>
  <si>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</si>
  <si>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</si>
  <si>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</si>
  <si>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</si>
  <si>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</si>
  <si>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</si>
  <si>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</si>
  <si>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</si>
  <si>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</si>
  <si>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</si>
  <si>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</si>
  <si>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</si>
  <si>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</si>
  <si>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</si>
  <si>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</si>
  <si>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</si>
  <si>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</si>
  <si>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</si>
  <si>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</si>
  <si>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</si>
  <si>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</si>
  <si>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</si>
  <si>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</si>
  <si>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</si>
  <si>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</si>
  <si>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</si>
  <si>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</si>
  <si>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</si>
  <si>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</si>
  <si>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</si>
  <si>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</si>
  <si>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</si>
  <si>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</si>
  <si>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</si>
  <si>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</si>
  <si>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</si>
  <si>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</si>
  <si>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</si>
  <si>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</si>
  <si>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</si>
  <si>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</si>
  <si>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</si>
  <si>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</si>
  <si>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</si>
  <si>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</si>
  <si>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</si>
  <si>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</si>
  <si>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</si>
  <si>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</si>
  <si>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</si>
  <si>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</si>
  <si>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</si>
  <si>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</si>
  <si>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</si>
  <si>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</si>
  <si>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</si>
  <si>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</si>
  <si>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</si>
  <si>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</si>
  <si>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</si>
  <si>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</si>
  <si>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</si>
  <si>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</si>
  <si>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</si>
  <si>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</si>
  <si>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</si>
  <si>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</si>
  <si>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</si>
  <si>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</si>
  <si>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</si>
  <si>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</si>
  <si>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</si>
  <si>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</si>
  <si>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</si>
  <si>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</si>
  <si>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</si>
  <si>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</si>
  <si>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</si>
  <si>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</si>
  <si>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</si>
  <si>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</si>
  <si>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</si>
  <si>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</si>
  <si>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</si>
  <si>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</si>
  <si>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</si>
  <si>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</si>
  <si>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</si>
  <si>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</si>
  <si>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</si>
  <si>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</si>
  <si>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</si>
  <si>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</si>
  <si>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</si>
  <si>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</si>
  <si>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</si>
  <si>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</si>
  <si>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</si>
  <si>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</si>
  <si>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</si>
  <si>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</si>
  <si>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</si>
  <si>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</si>
  <si>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</si>
  <si>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</si>
  <si>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</si>
  <si>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</si>
  <si>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</si>
  <si>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</si>
  <si>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</si>
  <si>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</si>
  <si>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</si>
  <si>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</si>
  <si>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</si>
  <si>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</si>
  <si>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</si>
  <si>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</si>
  <si>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</si>
  <si>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</si>
  <si>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</si>
  <si>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</si>
  <si>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</si>
  <si>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</si>
  <si>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</si>
  <si>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</si>
  <si>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</si>
  <si>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</si>
  <si>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</si>
  <si>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</si>
  <si>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</si>
  <si>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</si>
  <si>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</si>
  <si>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</si>
  <si>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</si>
  <si>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</si>
  <si>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</si>
  <si>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</si>
  <si>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</si>
  <si>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</si>
  <si>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</si>
  <si>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</si>
  <si>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</si>
  <si>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</si>
  <si>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</si>
  <si>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</si>
  <si>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</si>
  <si>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</si>
  <si>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</si>
  <si>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</si>
  <si>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</si>
  <si>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</si>
  <si>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</si>
  <si>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</si>
  <si>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</si>
  <si>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</si>
  <si>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</si>
  <si>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</si>
  <si>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</si>
  <si>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</si>
  <si>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</si>
  <si>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</si>
  <si>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</si>
  <si>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</si>
  <si>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</si>
  <si>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</si>
  <si>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</si>
  <si>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</si>
  <si>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</si>
  <si>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</si>
  <si>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</si>
  <si>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</si>
  <si>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</si>
  <si>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</si>
  <si>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</si>
  <si>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</si>
  <si>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</si>
  <si>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</si>
  <si>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</si>
  <si>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</si>
  <si>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</si>
  <si>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</si>
  <si>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</si>
  <si>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</si>
  <si>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</si>
  <si>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</si>
  <si>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</si>
  <si>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</si>
  <si>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</si>
  <si>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</si>
  <si>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</si>
  <si>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</si>
  <si>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</si>
  <si>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</si>
  <si>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</si>
  <si>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</si>
  <si>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</si>
  <si>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</si>
  <si>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</si>
  <si>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</si>
  <si>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</si>
  <si>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</si>
  <si>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</si>
  <si>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</si>
  <si>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</si>
  <si>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</si>
  <si>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</si>
  <si>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</si>
  <si>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</si>
  <si>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</si>
  <si>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</si>
  <si>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</si>
  <si>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</si>
  <si>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</si>
  <si>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</si>
  <si>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</si>
  <si>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</si>
  <si>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</si>
  <si>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</si>
  <si>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</si>
  <si>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</si>
  <si>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</si>
  <si>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</si>
  <si>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</si>
  <si>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</si>
  <si>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</si>
  <si>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</si>
  <si>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</si>
  <si>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</si>
  <si>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</si>
  <si>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</si>
  <si>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</si>
  <si>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</si>
  <si>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</si>
  <si>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</si>
  <si>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</si>
  <si>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</si>
  <si>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</si>
  <si>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</si>
  <si>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</si>
  <si>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</si>
  <si>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</si>
  <si>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</si>
  <si>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</si>
  <si>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</si>
  <si>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</si>
  <si>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</si>
  <si>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</si>
  <si>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</si>
  <si>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</si>
  <si>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</si>
  <si>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</si>
  <si>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</si>
  <si>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</si>
  <si>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</si>
  <si>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</si>
  <si>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</si>
  <si>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</si>
  <si>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</si>
  <si>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</si>
  <si>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</si>
  <si>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</si>
  <si>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</si>
  <si>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</si>
  <si>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</si>
  <si>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</si>
  <si>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</si>
  <si>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</si>
  <si>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</si>
  <si>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</si>
  <si>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</si>
  <si>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</si>
  <si>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</si>
  <si>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</si>
  <si>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</si>
  <si>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</si>
  <si>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</si>
  <si>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</si>
  <si>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</si>
  <si>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</si>
  <si>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</si>
  <si>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</si>
  <si>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</si>
  <si>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</si>
  <si>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</si>
  <si>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</si>
  <si>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</si>
  <si>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</si>
  <si>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</si>
  <si>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</si>
  <si>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</si>
  <si>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</si>
  <si>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</si>
  <si>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</si>
  <si>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</si>
  <si>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</si>
  <si>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</si>
  <si>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</si>
  <si>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</si>
  <si>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</si>
  <si>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</si>
  <si>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</si>
  <si>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</si>
  <si>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</si>
  <si>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</si>
  <si>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</si>
  <si>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</si>
  <si>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</si>
  <si>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</si>
  <si>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</si>
  <si>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</si>
  <si>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</si>
  <si>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</si>
  <si>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</si>
  <si>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</si>
  <si>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</si>
  <si>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</si>
  <si>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</si>
  <si>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</si>
  <si>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</si>
  <si>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</si>
  <si>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</si>
  <si>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</si>
  <si>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</si>
  <si>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</si>
  <si>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</si>
  <si>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</si>
  <si>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</si>
  <si>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</si>
  <si>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</si>
  <si>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</si>
  <si>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</si>
  <si>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</si>
  <si>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</si>
  <si>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</si>
  <si>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</si>
  <si>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</si>
  <si>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</si>
  <si>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</si>
  <si>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</si>
  <si>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</si>
  <si>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</si>
  <si>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</si>
  <si>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</si>
  <si>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</si>
  <si>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</si>
  <si>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</si>
  <si>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</si>
  <si>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</si>
  <si>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</si>
  <si>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</si>
  <si>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</si>
  <si>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</si>
  <si>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</si>
  <si>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</si>
  <si>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</si>
  <si>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</si>
  <si>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</si>
  <si>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</si>
  <si>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</si>
  <si>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</si>
  <si>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</si>
  <si>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</si>
  <si>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</si>
  <si>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</si>
  <si>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</si>
  <si>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</si>
  <si>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</si>
  <si>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</si>
  <si>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</si>
  <si>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</si>
  <si>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</si>
  <si>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</si>
  <si>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</si>
  <si>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</si>
  <si>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</si>
  <si>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</si>
  <si>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</si>
  <si>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</si>
  <si>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</si>
  <si>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</si>
  <si>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</si>
  <si>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</si>
  <si>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</si>
  <si>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</si>
  <si>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</si>
  <si>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</si>
  <si>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</si>
  <si>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</si>
  <si>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</si>
  <si>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</si>
  <si>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</si>
  <si>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</si>
  <si>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</si>
  <si>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</si>
  <si>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</si>
  <si>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</si>
  <si>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</si>
  <si>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</si>
  <si>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</si>
  <si>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</si>
  <si>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</si>
  <si>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</si>
  <si>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</si>
  <si>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</si>
  <si>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</si>
  <si>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</si>
  <si>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</si>
  <si>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</si>
  <si>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</si>
  <si>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</si>
  <si>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</si>
  <si>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</si>
  <si>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</si>
  <si>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</si>
  <si>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</si>
  <si>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</si>
  <si>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</si>
  <si>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</si>
  <si>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</si>
  <si>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</si>
  <si>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</si>
  <si>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</si>
  <si>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</si>
  <si>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</si>
  <si>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</si>
  <si>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</si>
  <si>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</si>
  <si>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</si>
  <si>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</si>
  <si>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</si>
  <si>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</si>
  <si>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</si>
  <si>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</si>
  <si>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</si>
  <si>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</si>
  <si>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</si>
  <si>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</si>
  <si>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</si>
  <si>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</si>
  <si>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</si>
  <si>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</si>
  <si>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</si>
  <si>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</si>
  <si>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</si>
  <si>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</si>
  <si>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</si>
  <si>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</si>
  <si>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</si>
  <si>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</si>
  <si>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</si>
  <si>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</si>
  <si>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</si>
  <si>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</si>
  <si>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</si>
  <si>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</si>
  <si>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</si>
  <si>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</si>
  <si>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</si>
  <si>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</si>
  <si>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</si>
  <si>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</si>
  <si>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</si>
  <si>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</si>
  <si>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</si>
  <si>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</si>
  <si>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</si>
  <si>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</si>
  <si>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</si>
  <si>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</si>
  <si>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</si>
  <si>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</si>
  <si>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</si>
  <si>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</si>
  <si>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</si>
  <si>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</si>
  <si>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</si>
  <si>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</si>
  <si>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</si>
  <si>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</si>
  <si>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</si>
  <si>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</si>
  <si>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</si>
  <si>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</si>
  <si>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</si>
  <si>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</si>
  <si>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</si>
  <si>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</si>
  <si>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</si>
  <si>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</si>
  <si>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</si>
  <si>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</si>
  <si>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</si>
  <si>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</si>
  <si>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</si>
  <si>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</si>
  <si>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</si>
  <si>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</si>
  <si>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</si>
  <si>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</si>
  <si>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</si>
  <si>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</si>
  <si>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</si>
  <si>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</si>
  <si>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</si>
  <si>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</si>
  <si>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</si>
  <si>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</si>
  <si>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</si>
  <si>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</si>
  <si>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</si>
  <si>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</si>
  <si>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</si>
  <si>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</si>
  <si>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</si>
  <si>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</si>
  <si>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</si>
  <si>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</si>
  <si>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</si>
  <si>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</si>
  <si>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</si>
  <si>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</si>
  <si>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</si>
  <si>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</si>
  <si>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</si>
  <si>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</si>
  <si>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</si>
  <si>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</si>
  <si>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</si>
  <si>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</si>
  <si>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</si>
  <si>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</si>
  <si>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</si>
  <si>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</si>
  <si>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</si>
  <si>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</si>
  <si>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</si>
  <si>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</si>
  <si>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</si>
  <si>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</si>
  <si>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</si>
  <si>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</si>
  <si>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</si>
  <si>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</si>
  <si>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</si>
  <si>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</si>
  <si>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</si>
  <si>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</si>
  <si>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</si>
  <si>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</si>
  <si>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</si>
  <si>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</si>
  <si>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</si>
  <si>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</si>
  <si>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</si>
  <si>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</si>
  <si>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</si>
  <si>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</si>
  <si>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</si>
  <si>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</si>
  <si>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</si>
  <si>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</si>
  <si>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</si>
  <si>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</si>
  <si>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</si>
  <si>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</si>
  <si>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</si>
  <si>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</si>
  <si>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</si>
  <si>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</si>
  <si>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</si>
  <si>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</si>
  <si>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</si>
  <si>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</si>
  <si>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</si>
  <si>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</si>
  <si>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</si>
  <si>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</si>
  <si>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</si>
  <si>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</si>
  <si>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</si>
  <si>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</si>
  <si>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</si>
  <si>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</si>
  <si>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</si>
  <si>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</si>
  <si>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</si>
  <si>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</si>
  <si>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</si>
  <si>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</si>
  <si>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</si>
  <si>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</si>
  <si>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</si>
  <si>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</si>
  <si>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</si>
  <si>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</si>
  <si>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</si>
  <si>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</si>
  <si>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</si>
  <si>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</si>
  <si>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</si>
  <si>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</si>
  <si>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</si>
  <si>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</si>
  <si>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</si>
  <si>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</si>
  <si>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</si>
  <si>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</si>
  <si>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</si>
  <si>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</si>
  <si>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</si>
  <si>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</si>
  <si>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</si>
  <si>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</si>
  <si>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</si>
  <si>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</si>
  <si>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</si>
  <si>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</si>
  <si>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</si>
  <si>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</si>
  <si>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</si>
  <si>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</si>
  <si>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</si>
  <si>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</si>
  <si>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</si>
  <si>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</si>
  <si>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</si>
  <si>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</si>
  <si>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</si>
  <si>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</si>
  <si>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</si>
  <si>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</si>
  <si>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</si>
  <si>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</si>
  <si>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</si>
  <si>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</si>
  <si>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</si>
  <si>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</si>
  <si>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</si>
  <si>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</si>
  <si>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</si>
  <si>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</si>
  <si>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</si>
  <si>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</si>
  <si>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</si>
  <si>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</si>
  <si>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</si>
  <si>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</si>
  <si>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</si>
  <si>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</si>
  <si>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</si>
  <si>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</si>
  <si>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</si>
  <si>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</si>
  <si>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</si>
  <si>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</si>
  <si>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</si>
  <si>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</si>
  <si>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</si>
  <si>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</si>
  <si>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</si>
  <si>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</si>
  <si>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</si>
  <si>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</si>
  <si>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</si>
  <si>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</si>
  <si>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</si>
  <si>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</si>
  <si>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</si>
  <si>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</si>
  <si>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</si>
  <si>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</si>
  <si>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</si>
  <si>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</si>
  <si>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</si>
  <si>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</si>
  <si>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</si>
  <si>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</si>
  <si>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</si>
  <si>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</si>
  <si>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</si>
  <si>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</si>
  <si>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</si>
  <si>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</si>
  <si>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</si>
  <si>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</si>
  <si>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</si>
  <si>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</si>
  <si>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</si>
  <si>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</si>
  <si>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</si>
  <si>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</si>
  <si>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</si>
  <si>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</si>
  <si>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</si>
  <si>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</si>
  <si>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</si>
  <si>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</si>
  <si>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</si>
  <si>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</si>
  <si>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</si>
  <si>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</si>
  <si>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</si>
  <si>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</si>
  <si>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</si>
  <si>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</si>
  <si>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</si>
  <si>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</si>
  <si>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</si>
  <si>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</si>
  <si>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</si>
  <si>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</si>
  <si>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</si>
  <si>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</si>
  <si>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</si>
  <si>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</si>
  <si>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</si>
  <si>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</si>
  <si>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</si>
  <si>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</si>
  <si>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</si>
  <si>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</si>
  <si>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</si>
  <si>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</si>
  <si>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</si>
  <si>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</si>
  <si>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</si>
  <si>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</si>
  <si>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</si>
  <si>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</si>
  <si>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</si>
  <si>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</si>
  <si>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</si>
  <si>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</si>
  <si>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</si>
  <si>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</si>
  <si>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</si>
  <si>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</si>
  <si>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</si>
  <si>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</si>
  <si>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</si>
  <si>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</si>
  <si>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</si>
  <si>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</si>
  <si>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</si>
  <si>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</si>
  <si>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</si>
  <si>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</si>
  <si>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</si>
  <si>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</si>
  <si>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</si>
  <si>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</si>
  <si>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</si>
  <si>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</si>
  <si>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</si>
  <si>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</si>
  <si>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</si>
  <si>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</si>
  <si>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</si>
  <si>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</si>
  <si>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</si>
  <si>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</si>
  <si>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</si>
  <si>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</si>
  <si>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</si>
  <si>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</si>
  <si>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</si>
  <si>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</si>
  <si>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</si>
  <si>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</si>
  <si>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</si>
  <si>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</si>
  <si>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</si>
  <si>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</si>
  <si>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</si>
  <si>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</si>
  <si>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</si>
  <si>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</si>
  <si>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</si>
  <si>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</si>
  <si>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</si>
  <si>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</si>
  <si>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</si>
  <si>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</si>
  <si>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</si>
  <si>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</si>
  <si>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</si>
  <si>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</si>
  <si>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</si>
  <si>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</si>
  <si>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</si>
  <si>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</si>
  <si>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</si>
  <si>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</si>
  <si>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</si>
  <si>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</si>
  <si>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</si>
  <si>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</si>
  <si>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</si>
  <si>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</si>
  <si>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</si>
  <si>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</si>
  <si>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</si>
  <si>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</si>
  <si>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</si>
  <si>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</si>
  <si>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</si>
  <si>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</si>
  <si>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</si>
  <si>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</si>
  <si>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</si>
  <si>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</si>
  <si>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</si>
  <si>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</si>
  <si>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</si>
  <si>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</si>
  <si>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</si>
  <si>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</si>
  <si>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</si>
  <si>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</si>
  <si>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</si>
  <si>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</si>
  <si>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</si>
  <si>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</si>
  <si>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</si>
  <si>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</si>
  <si>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</si>
  <si>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</si>
  <si>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</si>
  <si>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</si>
  <si>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</si>
  <si>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</si>
  <si>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</si>
  <si>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</si>
  <si>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</si>
  <si>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</si>
  <si>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</si>
  <si>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</si>
  <si>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</si>
  <si>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</si>
  <si>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</si>
  <si>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</si>
  <si>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</si>
  <si>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</si>
  <si>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</si>
  <si>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</si>
  <si>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</si>
  <si>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</si>
  <si>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</si>
  <si>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</si>
  <si>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</si>
  <si>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</si>
  <si>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</si>
  <si>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</si>
  <si>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</si>
  <si>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</si>
  <si>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</si>
  <si>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</si>
  <si>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</si>
  <si>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</si>
  <si>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</si>
  <si>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</si>
  <si>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</si>
  <si>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</si>
  <si>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</si>
  <si>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</si>
  <si>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</si>
  <si>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</si>
  <si>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</si>
  <si>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</si>
  <si>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</si>
  <si>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</si>
  <si>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</si>
  <si>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</si>
  <si>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</si>
  <si>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</si>
  <si>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</si>
  <si>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</si>
  <si>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</si>
  <si>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</si>
  <si>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</si>
  <si>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</si>
  <si>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</si>
  <si>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</si>
  <si>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</si>
  <si>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</si>
  <si>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</si>
  <si>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</si>
  <si>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</si>
  <si>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</si>
  <si>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</si>
  <si>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</si>
  <si>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</si>
  <si>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</si>
  <si>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</si>
  <si>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</si>
  <si>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</si>
  <si>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</si>
  <si>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</si>
  <si>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</si>
  <si>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</si>
  <si>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</si>
  <si>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</si>
  <si>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</si>
  <si>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</si>
  <si>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</si>
  <si>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</si>
  <si>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</si>
  <si>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</si>
  <si>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</si>
  <si>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</si>
  <si>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</si>
  <si>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</si>
  <si>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</si>
  <si>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</si>
  <si>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</si>
  <si>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</si>
  <si>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</si>
  <si>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</si>
  <si>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</si>
  <si>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</si>
  <si>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</si>
  <si>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</si>
  <si>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</si>
  <si>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</si>
  <si>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</si>
  <si>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</si>
  <si>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</si>
  <si>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</si>
  <si>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</si>
  <si>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</si>
  <si>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</si>
  <si>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</si>
  <si>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</si>
  <si>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</si>
  <si>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</si>
  <si>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</si>
  <si>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</si>
  <si>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</si>
  <si>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</si>
  <si>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</si>
  <si>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</si>
  <si>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</si>
  <si>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</si>
  <si>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</si>
  <si>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</si>
  <si>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</si>
  <si>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</si>
  <si>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</si>
  <si>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</si>
  <si>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</si>
  <si>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</si>
  <si>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</si>
  <si>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</si>
  <si>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</si>
  <si>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</si>
  <si>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</si>
  <si>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</si>
  <si>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</si>
  <si>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</si>
  <si>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</si>
  <si>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</si>
  <si>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</si>
  <si>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</si>
  <si>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</si>
  <si>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</si>
  <si>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</si>
  <si>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</si>
  <si>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</si>
  <si>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</si>
  <si>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</si>
  <si>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</si>
  <si>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</si>
  <si>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</si>
  <si>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</si>
  <si>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</si>
  <si>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</si>
  <si>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</si>
  <si>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</si>
  <si>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</si>
  <si>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</si>
  <si>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</si>
  <si>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</si>
  <si>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</si>
  <si>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</si>
  <si>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</si>
  <si>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</si>
  <si>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</si>
  <si>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</si>
  <si>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</si>
  <si>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</si>
  <si>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</si>
  <si>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</si>
  <si>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</si>
  <si>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</si>
  <si>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</si>
  <si>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</si>
  <si>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</si>
  <si>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</si>
  <si>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</si>
  <si>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</si>
  <si>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</si>
  <si>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</si>
  <si>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</si>
  <si>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</si>
  <si>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</si>
  <si>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</si>
  <si>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</si>
  <si>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</si>
  <si>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</si>
  <si>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</si>
  <si>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</si>
  <si>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</si>
  <si>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</si>
  <si>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</si>
  <si>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</si>
  <si>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</si>
  <si>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</si>
  <si>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</si>
  <si>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</si>
  <si>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</si>
  <si>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</si>
  <si>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</si>
  <si>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</si>
  <si>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</si>
  <si>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</si>
  <si>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</si>
  <si>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</si>
  <si>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</si>
  <si>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</si>
  <si>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</si>
  <si>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</si>
  <si>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</si>
  <si>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</si>
  <si>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</si>
  <si>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</si>
  <si>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</si>
  <si>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</si>
  <si>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</si>
  <si>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</si>
  <si>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</si>
  <si>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</si>
  <si>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</si>
  <si>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</si>
  <si>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</si>
  <si>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</si>
  <si>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</si>
  <si>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</si>
  <si>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</si>
  <si>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</si>
  <si>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</si>
  <si>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</si>
  <si>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</si>
  <si>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</si>
  <si>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</si>
  <si>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</si>
  <si>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</si>
  <si>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</si>
  <si>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</si>
  <si>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</si>
  <si>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</si>
  <si>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</si>
  <si>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</si>
  <si>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</si>
  <si>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</si>
  <si>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</si>
  <si>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</si>
  <si>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</si>
  <si>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</si>
  <si>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</si>
  <si>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</si>
  <si>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</si>
  <si>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</si>
  <si>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</si>
  <si>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</si>
  <si>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</si>
  <si>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</si>
  <si>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</si>
  <si>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</si>
  <si>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</si>
  <si>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</si>
  <si>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</si>
  <si>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</si>
  <si>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</si>
  <si>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</si>
  <si>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</si>
  <si>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</si>
  <si>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</si>
  <si>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</si>
  <si>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</si>
  <si>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</si>
  <si>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</si>
  <si>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</si>
  <si>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</si>
  <si>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</si>
  <si>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</si>
  <si>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</si>
  <si>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</si>
  <si>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</si>
  <si>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</si>
  <si>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</si>
  <si>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</si>
  <si>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</si>
  <si>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</si>
  <si>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</si>
  <si>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</si>
  <si>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</si>
  <si>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</si>
  <si>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</si>
  <si>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</si>
  <si>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</si>
  <si>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</si>
  <si>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</si>
  <si>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</si>
  <si>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</si>
  <si>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</si>
  <si>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</si>
  <si>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</si>
  <si>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</si>
  <si>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</si>
  <si>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</si>
  <si>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</si>
  <si>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</si>
  <si>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</si>
  <si>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</si>
  <si>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</si>
  <si>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</si>
  <si>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</si>
  <si>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</si>
  <si>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</si>
  <si>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</si>
  <si>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</si>
  <si>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</si>
  <si>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</si>
  <si>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</si>
  <si>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</si>
  <si>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</si>
  <si>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</si>
  <si>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</si>
  <si>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</si>
  <si>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</si>
  <si>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</si>
  <si>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</si>
  <si>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</si>
  <si>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</si>
  <si>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</si>
  <si>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</si>
  <si>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</si>
  <si>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</si>
  <si>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</si>
  <si>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</si>
  <si>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</si>
  <si>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</si>
  <si>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</si>
  <si>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</si>
  <si>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</si>
  <si>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</si>
  <si>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</si>
  <si>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</si>
  <si>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</si>
  <si>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</si>
  <si>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</si>
  <si>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</si>
  <si>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</si>
  <si>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</si>
  <si>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</si>
  <si>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</si>
  <si>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</si>
  <si>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</si>
  <si>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</si>
  <si>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</si>
  <si>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</si>
  <si>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</si>
  <si>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</si>
  <si>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</si>
  <si>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</si>
  <si>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</si>
  <si>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</si>
  <si>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</si>
  <si>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</si>
  <si>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</si>
  <si>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</si>
  <si>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</si>
  <si>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</si>
  <si>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</si>
  <si>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</si>
  <si>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</si>
  <si>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</si>
  <si>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</si>
  <si>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</si>
  <si>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</si>
  <si>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</si>
  <si>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</si>
  <si>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</si>
  <si>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</si>
  <si>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</si>
  <si>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</si>
  <si>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</si>
  <si>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</si>
  <si>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</si>
  <si>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</si>
  <si>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</si>
  <si>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</si>
  <si>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</si>
  <si>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</si>
  <si>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</si>
  <si>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</si>
  <si>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</si>
  <si>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</si>
  <si>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</si>
  <si>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</si>
  <si>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</si>
  <si>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</si>
  <si>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</si>
  <si>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</si>
  <si>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</si>
  <si>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</si>
  <si>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</si>
  <si>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</si>
  <si>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</si>
  <si>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</si>
  <si>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</si>
  <si>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</si>
  <si>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</si>
  <si>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</si>
  <si>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</si>
  <si>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</si>
  <si>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</si>
  <si>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</si>
  <si>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</si>
  <si>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</si>
  <si>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</si>
  <si>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</si>
  <si>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</si>
  <si>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</si>
  <si>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</si>
  <si>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</si>
  <si>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</si>
  <si>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</si>
  <si>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</si>
  <si>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</si>
  <si>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</si>
  <si>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</si>
  <si>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</si>
  <si>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</si>
  <si>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</si>
  <si>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</si>
  <si>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</si>
  <si>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</si>
  <si>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</si>
  <si>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</si>
  <si>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</si>
  <si>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</si>
  <si>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</si>
  <si>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</si>
  <si>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</si>
  <si>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</si>
  <si>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</si>
  <si>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</si>
  <si>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</si>
  <si>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</si>
  <si>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</si>
  <si>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</si>
  <si>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</si>
  <si>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</si>
  <si>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</si>
  <si>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</si>
  <si>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</si>
  <si>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</si>
  <si>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</si>
  <si>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</si>
  <si>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</si>
  <si>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</si>
  <si>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</si>
  <si>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</si>
  <si>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</si>
  <si>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</si>
  <si>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</si>
  <si>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</si>
  <si>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</si>
  <si>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</si>
  <si>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</si>
  <si>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</si>
  <si>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</si>
  <si>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</si>
  <si>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</si>
  <si>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</si>
  <si>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</si>
  <si>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</si>
  <si>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</si>
  <si>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</si>
  <si>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</si>
  <si>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</si>
  <si>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</si>
  <si>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</si>
  <si>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</si>
  <si>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</si>
  <si>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</si>
  <si>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</si>
  <si>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</si>
  <si>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</si>
  <si>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</si>
  <si>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</si>
  <si>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</si>
  <si>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</si>
  <si>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</si>
  <si>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</si>
  <si>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</si>
  <si>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</si>
  <si>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</si>
  <si>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</si>
  <si>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</si>
  <si>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</si>
  <si>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</si>
  <si>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</si>
  <si>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</si>
  <si>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</si>
  <si>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</si>
  <si>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</si>
  <si>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</si>
  <si>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</si>
  <si>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</si>
  <si>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</si>
  <si>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</si>
  <si>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</si>
  <si>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</si>
  <si>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</si>
  <si>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</si>
  <si>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</si>
  <si>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</si>
  <si>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</si>
  <si>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</si>
  <si>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</si>
  <si>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</si>
  <si>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</si>
  <si>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</si>
  <si>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</si>
  <si>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</si>
  <si>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</si>
  <si>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</si>
  <si>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</si>
  <si>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</si>
  <si>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</si>
  <si>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</si>
  <si>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</si>
  <si>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</si>
  <si>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</si>
  <si>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</si>
  <si>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</si>
  <si>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</si>
  <si>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</si>
  <si>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</si>
  <si>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</si>
  <si>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</si>
  <si>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</si>
  <si>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</si>
  <si>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</si>
  <si>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</si>
  <si>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</si>
  <si>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</si>
  <si>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</si>
  <si>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</si>
  <si>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</si>
  <si>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</si>
  <si>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</si>
  <si>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</si>
  <si>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</si>
  <si>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</si>
  <si>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</si>
  <si>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</si>
  <si>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</si>
  <si>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</si>
  <si>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</si>
  <si>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</si>
  <si>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</si>
  <si>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</si>
  <si>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</si>
  <si>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</si>
  <si>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</si>
  <si>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</si>
  <si>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</si>
  <si>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</si>
  <si>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</si>
  <si>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</si>
  <si>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</si>
  <si>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</si>
  <si>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</si>
  <si>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</si>
  <si>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</si>
  <si>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</si>
  <si>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</si>
  <si>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</si>
  <si>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</si>
  <si>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</si>
  <si>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</si>
  <si>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</si>
  <si>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</si>
  <si>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</si>
  <si>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</si>
  <si>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</si>
  <si>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</si>
  <si>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</si>
  <si>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</si>
  <si>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</si>
  <si>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</si>
  <si>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</si>
  <si>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</si>
  <si>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</si>
  <si>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</si>
  <si>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</si>
  <si>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</si>
  <si>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</si>
  <si>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</si>
  <si>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</si>
  <si>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</si>
  <si>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</si>
  <si>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</si>
  <si>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</si>
  <si>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</si>
  <si>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</si>
  <si>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</si>
  <si>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</si>
  <si>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</si>
  <si>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</si>
  <si>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</si>
  <si>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</si>
  <si>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</si>
  <si>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</si>
  <si>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</si>
  <si>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</si>
  <si>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</si>
  <si>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</si>
  <si>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</si>
  <si>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</si>
  <si>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</si>
  <si>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</si>
  <si>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</si>
  <si>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</si>
  <si>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</si>
  <si>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</si>
  <si>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</si>
  <si>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</si>
  <si>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</si>
  <si>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</si>
  <si>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</si>
  <si>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</si>
  <si>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</si>
  <si>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</si>
  <si>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</si>
  <si>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</si>
  <si>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</si>
  <si>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</si>
  <si>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</si>
  <si>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</si>
  <si>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</si>
  <si>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</si>
  <si>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</si>
  <si>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</si>
  <si>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</si>
  <si>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</si>
  <si>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</si>
  <si>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</si>
  <si>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</si>
  <si>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</si>
  <si>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</si>
  <si>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</si>
  <si>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</si>
  <si>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</si>
  <si>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</si>
  <si>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</si>
  <si>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</si>
  <si>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</si>
  <si>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</si>
  <si>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</si>
  <si>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</si>
  <si>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</si>
  <si>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</si>
  <si>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</si>
  <si>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</si>
  <si>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</si>
  <si>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</si>
  <si>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</si>
  <si>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</si>
  <si>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</si>
  <si>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</si>
  <si>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</si>
  <si>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</si>
  <si>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</si>
  <si>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</si>
  <si>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</si>
  <si>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</si>
  <si>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</si>
  <si>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</si>
  <si>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</si>
  <si>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</si>
  <si>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</si>
  <si>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</si>
  <si>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</si>
  <si>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</si>
  <si>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</si>
  <si>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</si>
  <si>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</si>
  <si>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</si>
  <si>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</si>
  <si>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</si>
  <si>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</si>
  <si>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</si>
  <si>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</si>
  <si>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</si>
  <si>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</si>
  <si>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</si>
  <si>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</si>
  <si>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</si>
  <si>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</si>
  <si>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</si>
  <si>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</si>
  <si>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</si>
  <si>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</si>
  <si>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</si>
  <si>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</si>
  <si>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</si>
  <si>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</si>
  <si>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</si>
  <si>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</si>
  <si>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</si>
  <si>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</si>
  <si>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</si>
  <si>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</si>
  <si>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</si>
  <si>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</si>
  <si>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</si>
  <si>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</si>
  <si>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</si>
  <si>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</si>
  <si>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</si>
  <si>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</si>
  <si>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</si>
  <si>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</si>
  <si>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</si>
  <si>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</si>
  <si>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</si>
  <si>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</si>
  <si>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</si>
  <si>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</si>
  <si>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</si>
  <si>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</si>
  <si>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</si>
  <si>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</si>
  <si>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</si>
  <si>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</si>
  <si>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</si>
  <si>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</si>
  <si>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</si>
  <si>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</si>
  <si>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</si>
  <si>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</si>
  <si>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</si>
  <si>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</si>
  <si>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</si>
  <si>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</si>
  <si>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</si>
  <si>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</si>
  <si>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</si>
  <si>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</si>
  <si>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</si>
  <si>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</si>
  <si>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</si>
  <si>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</si>
  <si>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</si>
  <si>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</si>
  <si>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</si>
  <si>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</si>
  <si>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</si>
  <si>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</si>
  <si>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</si>
  <si>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</si>
  <si>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</si>
  <si>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</si>
  <si>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</si>
  <si>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</si>
  <si>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</si>
  <si>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</si>
  <si>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</si>
  <si>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</si>
  <si>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</si>
  <si>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</si>
  <si>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</si>
  <si>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</si>
  <si>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</si>
  <si>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</si>
  <si>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</si>
  <si>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</si>
  <si>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</si>
  <si>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</si>
  <si>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</si>
  <si>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</si>
  <si>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</si>
  <si>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</si>
  <si>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</si>
  <si>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</si>
  <si>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</si>
  <si>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</si>
  <si>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</si>
  <si>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</si>
  <si>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</si>
  <si>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</si>
  <si>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</si>
  <si>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</si>
  <si>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</si>
  <si>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</si>
  <si>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</si>
  <si>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</si>
  <si>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</si>
  <si>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</si>
  <si>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</si>
  <si>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</si>
  <si>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</si>
  <si>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</si>
  <si>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</si>
  <si>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</si>
  <si>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</si>
  <si>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</si>
  <si>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</si>
  <si>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</si>
  <si>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</si>
  <si>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</si>
  <si>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</si>
  <si>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</si>
  <si>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</si>
  <si>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</si>
  <si>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</si>
  <si>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</si>
  <si>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</si>
  <si>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</si>
  <si>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</si>
  <si>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</si>
  <si>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</si>
  <si>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</si>
  <si>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</si>
  <si>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</si>
  <si>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</si>
  <si>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</si>
  <si>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</si>
  <si>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</si>
  <si>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</si>
  <si>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</si>
  <si>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</si>
  <si>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</si>
  <si>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</si>
  <si>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</si>
  <si>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</si>
  <si>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</si>
  <si>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</si>
  <si>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</si>
  <si>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</si>
  <si>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</si>
  <si>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</si>
  <si>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</si>
  <si>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</si>
  <si>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</si>
  <si>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</si>
  <si>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</si>
  <si>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</si>
  <si>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</si>
  <si>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</si>
  <si>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</si>
  <si>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</si>
  <si>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</si>
  <si>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</si>
  <si>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</si>
  <si>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</si>
  <si>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</si>
  <si>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</si>
  <si>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</si>
  <si>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</si>
  <si>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</si>
  <si>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</si>
  <si>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</si>
  <si>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</si>
  <si>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</si>
  <si>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</si>
  <si>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</si>
  <si>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</si>
  <si>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</si>
  <si>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</si>
  <si>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</si>
  <si>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</si>
  <si>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</si>
  <si>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</si>
  <si>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</si>
  <si>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</si>
  <si>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</si>
  <si>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</si>
  <si>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</si>
  <si>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</si>
  <si>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</si>
  <si>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</si>
  <si>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</si>
  <si>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</si>
  <si>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</si>
  <si>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</si>
  <si>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</si>
  <si>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</si>
  <si>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</si>
  <si>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</si>
  <si>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</si>
  <si>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</si>
  <si>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</si>
  <si>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</si>
  <si>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</si>
  <si>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</si>
  <si>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</si>
  <si>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</si>
  <si>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</si>
  <si>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</si>
  <si>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</si>
  <si>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</si>
  <si>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</si>
  <si>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</si>
  <si>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</si>
  <si>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</si>
  <si>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</si>
  <si>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</si>
  <si>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</si>
  <si>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</si>
  <si>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</si>
  <si>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</si>
  <si>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</si>
  <si>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</si>
  <si>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</si>
  <si>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</si>
  <si>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</si>
  <si>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</si>
  <si>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</si>
  <si>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</si>
  <si>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</si>
  <si>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</si>
  <si>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</si>
  <si>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</si>
  <si>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</si>
  <si>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</si>
  <si>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</si>
  <si>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</si>
  <si>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</si>
  <si>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</si>
  <si>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</si>
  <si>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</si>
  <si>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</si>
  <si>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</si>
  <si>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</si>
  <si>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</si>
  <si>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</si>
  <si>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</si>
  <si>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</si>
  <si>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</si>
  <si>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</si>
  <si>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</si>
  <si>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</si>
  <si>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</si>
  <si>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</si>
  <si>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</si>
  <si>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</si>
  <si>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</si>
  <si>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</si>
  <si>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</si>
  <si>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</si>
  <si>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</si>
  <si>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</si>
  <si>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</si>
  <si>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</si>
  <si>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</si>
  <si>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</si>
  <si>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</si>
  <si>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</si>
  <si>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</si>
  <si>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</si>
  <si>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</si>
  <si>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</si>
  <si>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</si>
  <si>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</si>
  <si>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</si>
  <si>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</si>
  <si>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</si>
  <si>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</si>
  <si>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</si>
  <si>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</si>
  <si>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</si>
  <si>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</si>
  <si>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</si>
  <si>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</si>
  <si>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</si>
  <si>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</si>
  <si>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</si>
  <si>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</si>
  <si>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</si>
  <si>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</si>
  <si>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</si>
  <si>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</si>
  <si>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</si>
  <si>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</si>
  <si>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</si>
  <si>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</si>
  <si>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</si>
  <si>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</si>
  <si>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</si>
  <si>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</si>
  <si>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</si>
  <si>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</si>
  <si>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</si>
  <si>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</si>
  <si>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</si>
  <si>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</si>
  <si>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</si>
  <si>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</si>
  <si>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</si>
  <si>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</si>
  <si>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</si>
  <si>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</si>
  <si>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</si>
  <si>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</si>
  <si>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</si>
  <si>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</si>
  <si>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</si>
  <si>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</si>
  <si>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</si>
  <si>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</si>
  <si>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</si>
  <si>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</si>
  <si>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</si>
  <si>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</si>
  <si>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</si>
  <si>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</si>
  <si>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</si>
  <si>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</si>
  <si>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</si>
  <si>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</si>
  <si>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</si>
  <si>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</si>
  <si>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</si>
  <si>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</si>
  <si>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</si>
  <si>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</si>
  <si>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</si>
  <si>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</si>
  <si>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</si>
  <si>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</si>
  <si>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</si>
  <si>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</si>
  <si>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</si>
  <si>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</si>
  <si>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</si>
  <si>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</si>
  <si>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</si>
  <si>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</si>
  <si>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</si>
  <si>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</si>
  <si>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</si>
  <si>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</si>
  <si>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</si>
  <si>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</si>
  <si>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</si>
  <si>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</si>
  <si>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</si>
  <si>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</si>
  <si>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</si>
  <si>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</si>
  <si>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</si>
  <si>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</si>
  <si>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</si>
  <si>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</si>
  <si>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</si>
  <si>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</si>
  <si>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</si>
  <si>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</si>
  <si>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</si>
  <si>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</si>
  <si>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</si>
  <si>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</si>
  <si>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</si>
  <si>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</si>
  <si>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</si>
  <si>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</si>
  <si>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</si>
  <si>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</si>
  <si>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</si>
  <si>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</si>
  <si>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</si>
  <si>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</si>
  <si>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</si>
  <si>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</si>
  <si>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</si>
  <si>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</si>
  <si>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</si>
  <si>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</si>
  <si>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</si>
  <si>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</si>
  <si>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</si>
  <si>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</si>
  <si>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</si>
  <si>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</si>
  <si>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</si>
  <si>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</si>
  <si>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</si>
  <si>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</si>
  <si>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</si>
  <si>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</si>
  <si>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</si>
  <si>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</si>
  <si>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</si>
  <si>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</si>
  <si>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</si>
  <si>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</si>
  <si>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</si>
  <si>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</si>
  <si>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</si>
  <si>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</si>
  <si>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</si>
  <si>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</si>
  <si>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</si>
  <si>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</si>
  <si>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</si>
  <si>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</si>
  <si>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</si>
  <si>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</si>
  <si>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</si>
  <si>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</si>
  <si>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</si>
  <si>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</si>
  <si>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</si>
  <si>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</si>
  <si>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</si>
  <si>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</si>
  <si>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</si>
  <si>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</si>
  <si>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</si>
  <si>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</si>
  <si>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</si>
  <si>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</si>
  <si>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</si>
  <si>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</si>
  <si>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</si>
  <si>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</si>
  <si>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</si>
  <si>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</si>
  <si>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</si>
  <si>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</si>
  <si>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</si>
  <si>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</si>
  <si>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</si>
  <si>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</si>
  <si>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</si>
  <si>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</si>
  <si>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</si>
  <si>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</si>
  <si>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</si>
  <si>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</si>
  <si>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</si>
  <si>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</si>
  <si>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</si>
  <si>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</si>
  <si>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</si>
  <si>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</si>
  <si>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</si>
  <si>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</si>
  <si>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</si>
  <si>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</si>
  <si>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</si>
  <si>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</si>
  <si>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</si>
  <si>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</si>
  <si>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</si>
  <si>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</si>
  <si>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</si>
  <si>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</si>
  <si>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</si>
  <si>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</si>
  <si>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</si>
  <si>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</si>
  <si>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</si>
  <si>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</si>
  <si>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</si>
  <si>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</si>
  <si>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</si>
  <si>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</si>
  <si>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</si>
  <si>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</si>
  <si>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</si>
  <si>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</si>
  <si>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</si>
  <si>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</si>
  <si>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</si>
  <si>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</si>
  <si>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</si>
  <si>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</si>
  <si>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</si>
  <si>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</si>
  <si>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</si>
  <si>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</si>
  <si>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</si>
  <si>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</si>
  <si>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</si>
  <si>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</si>
  <si>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</si>
  <si>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</si>
  <si>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</si>
  <si>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</si>
  <si>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</si>
  <si>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</si>
  <si>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</si>
  <si>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</si>
  <si>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</si>
  <si>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</si>
  <si>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</si>
  <si>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</si>
  <si>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</si>
  <si>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</si>
  <si>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</si>
  <si>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</si>
  <si>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</si>
  <si>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</si>
  <si>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</si>
  <si>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</si>
  <si>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</si>
  <si>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</si>
  <si>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</si>
  <si>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</si>
  <si>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</si>
  <si>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</si>
  <si>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</si>
  <si>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</si>
  <si>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</si>
  <si>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</si>
  <si>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</si>
  <si>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</si>
  <si>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</si>
  <si>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</si>
  <si>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</si>
  <si>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</si>
  <si>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</si>
  <si>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</si>
  <si>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</si>
  <si>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</si>
  <si>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</si>
  <si>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</si>
  <si>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</si>
  <si>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</si>
  <si>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</si>
  <si>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</si>
  <si>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</si>
  <si>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</si>
  <si>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</si>
  <si>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</si>
  <si>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</si>
  <si>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</si>
  <si>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</si>
  <si>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</si>
  <si>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</si>
  <si>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</si>
  <si>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</si>
  <si>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</si>
  <si>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</si>
  <si>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</si>
  <si>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</si>
  <si>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</si>
  <si>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</si>
  <si>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</si>
  <si>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</si>
  <si>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</si>
  <si>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</si>
  <si>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</si>
  <si>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</si>
  <si>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</si>
  <si>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</si>
  <si>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</si>
  <si>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</si>
  <si>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</si>
  <si>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</si>
  <si>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</si>
  <si>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</si>
  <si>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</si>
  <si>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</si>
  <si>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</si>
  <si>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</si>
  <si>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</si>
  <si>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</si>
  <si>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</si>
  <si>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</si>
  <si>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</si>
  <si>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</si>
  <si>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</si>
  <si>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</si>
  <si>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</si>
  <si>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</si>
  <si>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</si>
  <si>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</si>
  <si>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</si>
  <si>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</si>
  <si>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</si>
  <si>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</si>
  <si>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</si>
  <si>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</si>
  <si>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</si>
  <si>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</si>
  <si>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</si>
  <si>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</si>
  <si>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</si>
  <si>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</si>
  <si>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</si>
  <si>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</si>
  <si>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</si>
  <si>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</si>
  <si>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</si>
  <si>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</si>
  <si>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</si>
  <si>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</si>
  <si>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</si>
  <si>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</si>
  <si>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</si>
  <si>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</si>
  <si>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</si>
  <si>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</si>
  <si>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</si>
  <si>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</si>
  <si>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</si>
  <si>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</si>
  <si>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</si>
  <si>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</si>
  <si>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</si>
  <si>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</si>
  <si>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</si>
  <si>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</si>
  <si>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</si>
  <si>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</si>
  <si>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</si>
  <si>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</si>
  <si>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</si>
  <si>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</si>
  <si>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</si>
  <si>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</si>
  <si>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</si>
  <si>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</si>
  <si>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</si>
  <si>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</si>
  <si>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</si>
  <si>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</si>
  <si>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</si>
  <si>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</si>
  <si>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</si>
  <si>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</si>
  <si>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</si>
  <si>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</si>
  <si>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</si>
  <si>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</si>
  <si>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</si>
  <si>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</si>
  <si>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</si>
  <si>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</si>
  <si>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</si>
  <si>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</si>
  <si>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</si>
  <si>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</si>
  <si>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</si>
  <si>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</si>
  <si>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</si>
  <si>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</si>
  <si>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</si>
  <si>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</si>
  <si>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</si>
  <si>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</si>
  <si>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</si>
  <si>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</si>
  <si>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</si>
  <si>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</si>
  <si>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</si>
  <si>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</si>
  <si>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</si>
  <si>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</si>
  <si>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</si>
  <si>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</si>
  <si>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</si>
  <si>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</si>
  <si>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</si>
  <si>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</si>
  <si>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</si>
  <si>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</si>
  <si>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</si>
  <si>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</si>
  <si>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</si>
  <si>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</si>
  <si>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</si>
  <si>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</si>
  <si>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</si>
  <si>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</si>
  <si>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</si>
  <si>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</si>
  <si>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</si>
  <si>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</si>
  <si>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</si>
  <si>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</si>
  <si>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</si>
  <si>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</si>
  <si>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</si>
  <si>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</si>
  <si>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</si>
  <si>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</si>
  <si>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</si>
  <si>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</si>
  <si>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</si>
  <si>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</si>
  <si>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</si>
  <si>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</si>
  <si>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</si>
  <si>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</si>
  <si>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</si>
  <si>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</si>
  <si>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</si>
  <si>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</si>
  <si>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</si>
  <si>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</si>
  <si>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</si>
  <si>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</si>
  <si>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</si>
  <si>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</si>
  <si>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</si>
  <si>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</si>
  <si>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</si>
  <si>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</si>
  <si>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</si>
  <si>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</si>
  <si>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</si>
  <si>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</si>
  <si>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</si>
  <si>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</si>
  <si>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</si>
  <si>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</si>
  <si>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</si>
  <si>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</si>
  <si>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</si>
  <si>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</si>
  <si>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</si>
  <si>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</si>
  <si>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</si>
  <si>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</si>
  <si>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</si>
  <si>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</si>
  <si>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</si>
  <si>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</si>
  <si>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</si>
  <si>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</si>
  <si>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</si>
  <si>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</si>
  <si>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</si>
  <si>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</si>
  <si>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</si>
  <si>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</si>
  <si>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</si>
  <si>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</si>
  <si>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</si>
  <si>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</si>
  <si>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</si>
  <si>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</si>
  <si>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</si>
  <si>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</si>
  <si>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</si>
  <si>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</si>
  <si>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</si>
  <si>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</si>
  <si>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</si>
  <si>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</si>
  <si>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</si>
  <si>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</si>
  <si>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</si>
  <si>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</si>
  <si>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</si>
  <si>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</si>
  <si>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</si>
  <si>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</si>
  <si>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</si>
  <si>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</si>
  <si>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</si>
  <si>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</si>
  <si>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</si>
  <si>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</si>
  <si>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</si>
  <si>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</si>
  <si>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</si>
  <si>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</si>
  <si>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</si>
  <si>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</si>
  <si>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</si>
  <si>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</si>
  <si>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</si>
  <si>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</si>
  <si>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</si>
  <si>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</si>
  <si>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</si>
  <si>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</si>
  <si>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</si>
  <si>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</si>
  <si>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</si>
  <si>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</si>
  <si>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</si>
  <si>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</si>
  <si>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</si>
  <si>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</si>
  <si>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</si>
  <si>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</si>
  <si>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</si>
  <si>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</si>
  <si>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</si>
  <si>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</si>
  <si>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</si>
  <si>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</si>
  <si>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</si>
  <si>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</si>
  <si>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</si>
  <si>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</si>
  <si>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</si>
  <si>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</si>
  <si>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</si>
  <si>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</si>
  <si>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</si>
  <si>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</si>
  <si>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</si>
  <si>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</si>
  <si>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</si>
  <si>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</si>
  <si>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</si>
  <si>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</si>
  <si>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</si>
  <si>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</si>
  <si>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</si>
  <si>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</si>
  <si>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</si>
  <si>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</si>
  <si>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</si>
  <si>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</si>
  <si>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</si>
  <si>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</si>
  <si>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</si>
  <si>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</si>
  <si>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</si>
  <si>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</si>
  <si>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</si>
  <si>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</si>
  <si>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</si>
  <si>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</si>
  <si>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</si>
  <si>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</si>
  <si>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</si>
  <si>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</si>
  <si>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</si>
  <si>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</si>
  <si>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</si>
  <si>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</si>
  <si>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</si>
  <si>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</si>
  <si>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</si>
  <si>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</si>
  <si>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</si>
  <si>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</si>
  <si>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</si>
  <si>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</si>
  <si>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</si>
  <si>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</si>
  <si>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</si>
  <si>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</si>
  <si>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</si>
  <si>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</si>
  <si>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</si>
  <si>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</si>
  <si>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</si>
  <si>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</si>
  <si>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</si>
  <si>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</si>
  <si>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</si>
  <si>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</si>
  <si>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</si>
  <si>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</si>
  <si>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</si>
  <si>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</si>
  <si>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</si>
  <si>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</si>
  <si>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</si>
  <si>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</si>
  <si>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</si>
  <si>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</si>
  <si>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</si>
  <si>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</si>
  <si>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</si>
  <si>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</si>
  <si>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</si>
  <si>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</si>
  <si>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</si>
  <si>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</si>
  <si>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</si>
  <si>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</si>
  <si>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</si>
  <si>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</si>
  <si>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</si>
  <si>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</si>
  <si>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</si>
  <si>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</si>
  <si>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</si>
  <si>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</si>
  <si>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</si>
  <si>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</si>
  <si>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</si>
  <si>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</si>
  <si>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</si>
  <si>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</si>
  <si>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</si>
  <si>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</si>
  <si>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</si>
  <si>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</si>
  <si>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</si>
  <si>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</si>
  <si>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</si>
  <si>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</si>
  <si>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</si>
  <si>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</si>
  <si>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</si>
  <si>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</si>
  <si>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</si>
  <si>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</si>
  <si>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</si>
  <si>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</si>
  <si>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</si>
  <si>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</si>
  <si>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</si>
  <si>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</si>
  <si>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</si>
  <si>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</si>
  <si>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</si>
  <si>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</si>
  <si>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</si>
  <si>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</si>
  <si>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</si>
  <si>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</si>
  <si>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</si>
  <si>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</si>
  <si>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</si>
  <si>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</si>
  <si>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</si>
  <si>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</si>
  <si>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</si>
  <si>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</si>
  <si>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</si>
  <si>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</si>
  <si>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</si>
  <si>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</si>
  <si>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</si>
  <si>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</si>
  <si>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</si>
  <si>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</si>
  <si>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</si>
  <si>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</si>
  <si>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</si>
  <si>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</si>
  <si>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</si>
  <si>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</si>
  <si>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</si>
  <si>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</si>
  <si>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</si>
  <si>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</si>
  <si>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</si>
  <si>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</si>
  <si>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</si>
  <si>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</si>
  <si>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</si>
  <si>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</si>
  <si>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</si>
  <si>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</si>
  <si>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</si>
  <si>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</si>
  <si>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</si>
  <si>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</si>
  <si>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</si>
  <si>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</si>
  <si>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</si>
  <si>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</si>
  <si>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</si>
  <si>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</si>
  <si>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</si>
  <si>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</si>
  <si>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</si>
  <si>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</si>
  <si>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</si>
  <si>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</si>
  <si>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</si>
  <si>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</si>
  <si>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</si>
  <si>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</si>
  <si>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</si>
  <si>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</si>
  <si>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</si>
  <si>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</si>
  <si>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</si>
  <si>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</si>
  <si>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</si>
  <si>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</si>
  <si>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</si>
  <si>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</si>
  <si>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</si>
  <si>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</si>
  <si>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</si>
  <si>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</si>
  <si>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</si>
  <si>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</si>
  <si>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</si>
  <si>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</si>
  <si>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</si>
  <si>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</si>
  <si>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</si>
  <si>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</si>
  <si>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</si>
  <si>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</si>
  <si>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</si>
  <si>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</si>
  <si>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</si>
  <si>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</si>
  <si>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</si>
  <si>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</si>
  <si>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</si>
  <si>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</si>
  <si>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</si>
  <si>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</si>
  <si>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</si>
  <si>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</si>
  <si>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</si>
  <si>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</si>
  <si>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</si>
  <si>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</si>
  <si>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</si>
  <si>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</si>
  <si>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</si>
  <si>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</si>
  <si>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</si>
  <si>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</si>
  <si>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</si>
  <si>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</si>
  <si>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</si>
  <si>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</si>
  <si>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</si>
  <si>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</si>
  <si>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</si>
  <si>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</si>
  <si>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</si>
  <si>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</si>
  <si>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</si>
  <si>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</si>
  <si>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</si>
  <si>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</si>
  <si>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</si>
  <si>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</si>
  <si>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</si>
  <si>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</si>
  <si>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</si>
  <si>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</si>
  <si>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</si>
  <si>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</si>
  <si>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</si>
  <si>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</si>
  <si>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</si>
  <si>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</si>
  <si>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</si>
  <si>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</si>
  <si>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</si>
  <si>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</si>
  <si>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</si>
  <si>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</si>
  <si>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</si>
  <si>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</si>
  <si>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</si>
  <si>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</si>
  <si>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</si>
  <si>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</si>
  <si>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</si>
  <si>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</si>
  <si>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</si>
  <si>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</si>
  <si>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</si>
  <si>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</si>
  <si>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</si>
  <si>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</si>
  <si>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</si>
  <si>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</si>
  <si>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</si>
  <si>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</si>
  <si>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</si>
  <si>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</si>
  <si>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</si>
  <si>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</si>
  <si>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</si>
  <si>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</si>
  <si>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</si>
  <si>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</si>
  <si>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</si>
  <si>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</si>
  <si>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</si>
  <si>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</si>
  <si>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</si>
  <si>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</si>
  <si>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</si>
  <si>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</si>
  <si>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</si>
  <si>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</si>
  <si>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</si>
  <si>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</si>
  <si>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</si>
  <si>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</si>
  <si>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</si>
  <si>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</si>
  <si>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</si>
  <si>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</si>
  <si>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</si>
  <si>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</si>
  <si>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</si>
  <si>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</si>
  <si>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</si>
  <si>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</si>
  <si>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</si>
  <si>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</si>
  <si>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</si>
  <si>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</si>
  <si>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</si>
  <si>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</si>
  <si>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</si>
  <si>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</si>
  <si>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</si>
  <si>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</si>
  <si>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</si>
  <si>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</si>
  <si>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</si>
  <si>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</si>
  <si>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</si>
  <si>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</si>
  <si>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</si>
  <si>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</si>
  <si>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</si>
  <si>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</si>
  <si>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</si>
  <si>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</si>
  <si>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</si>
  <si>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</si>
  <si>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</si>
  <si>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</si>
  <si>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</si>
  <si>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</si>
  <si>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</si>
  <si>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</si>
  <si>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</si>
  <si>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</si>
  <si>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</si>
  <si>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</si>
  <si>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</si>
  <si>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</si>
  <si>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</si>
  <si>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</si>
  <si>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</si>
  <si>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</si>
  <si>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</si>
  <si>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</si>
  <si>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</si>
  <si>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</si>
  <si>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</si>
  <si>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</si>
  <si>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</si>
  <si>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</si>
  <si>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</si>
  <si>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</si>
  <si>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</si>
  <si>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</si>
  <si>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</si>
  <si>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</si>
  <si>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</si>
  <si>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</si>
  <si>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</si>
  <si>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</si>
  <si>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</si>
  <si>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</si>
  <si>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</si>
  <si>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</si>
  <si>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</si>
  <si>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</si>
  <si>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</si>
  <si>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</si>
  <si>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</si>
  <si>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</si>
  <si>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</si>
  <si>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</si>
  <si>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</si>
  <si>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</si>
  <si>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</si>
  <si>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</si>
  <si>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</si>
  <si>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</si>
  <si>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</si>
  <si>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</si>
  <si>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</si>
  <si>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</si>
  <si>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</si>
  <si>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</si>
  <si>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</si>
  <si>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</si>
  <si>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</si>
  <si>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</si>
  <si>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</si>
  <si>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</si>
  <si>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</si>
  <si>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</si>
  <si>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</si>
  <si>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</si>
  <si>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</si>
  <si>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</si>
  <si>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</si>
  <si>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</si>
  <si>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</si>
  <si>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</si>
  <si>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</si>
  <si>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</si>
  <si>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</si>
  <si>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</si>
  <si>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</si>
  <si>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</si>
  <si>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</si>
  <si>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</si>
  <si>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</si>
  <si>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</si>
  <si>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</si>
  <si>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</si>
  <si>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</si>
  <si>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</si>
  <si>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</si>
  <si>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</si>
  <si>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</si>
  <si>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</si>
  <si>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</si>
  <si>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</si>
  <si>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</si>
  <si>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</si>
  <si>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</si>
  <si>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</si>
  <si>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</si>
  <si>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</si>
  <si>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</si>
  <si>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</si>
  <si>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</si>
  <si>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</si>
  <si>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</si>
  <si>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</si>
  <si>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</si>
  <si>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</si>
  <si>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</si>
  <si>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</si>
  <si>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</si>
  <si>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</si>
  <si>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</si>
  <si>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</si>
  <si>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</si>
  <si>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</si>
  <si>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</si>
  <si>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</si>
  <si>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</si>
  <si>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</si>
  <si>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</si>
  <si>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</si>
  <si>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</si>
  <si>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</si>
  <si>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</si>
  <si>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</si>
  <si>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</si>
  <si>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</si>
  <si>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</si>
  <si>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</si>
  <si>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</si>
  <si>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</si>
  <si>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</si>
  <si>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</si>
  <si>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</si>
  <si>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</si>
  <si>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</si>
  <si>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</si>
  <si>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</si>
  <si>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</si>
  <si>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</si>
  <si>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</si>
  <si>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</si>
  <si>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</si>
  <si>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</si>
  <si>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</si>
  <si>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</si>
  <si>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</si>
  <si>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</si>
  <si>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</si>
  <si>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</si>
  <si>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</si>
  <si>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</si>
  <si>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</si>
  <si>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</si>
  <si>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</si>
  <si>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</si>
  <si>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</si>
  <si>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</si>
  <si>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</si>
  <si>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</si>
  <si>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</si>
  <si>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</si>
  <si>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</si>
  <si>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</si>
  <si>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</si>
  <si>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</si>
  <si>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</si>
  <si>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</si>
  <si>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</si>
  <si>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</si>
  <si>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</si>
  <si>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</si>
  <si>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</si>
  <si>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</si>
  <si>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</si>
  <si>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</si>
  <si>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</si>
  <si>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</si>
  <si>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</si>
  <si>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</si>
  <si>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</si>
  <si>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</si>
  <si>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</si>
  <si>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</si>
  <si>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</si>
  <si>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</si>
  <si>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</si>
  <si>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</si>
  <si>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</si>
  <si>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</si>
  <si>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</si>
  <si>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</si>
  <si>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</si>
  <si>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</si>
  <si>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</si>
  <si>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</si>
  <si>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</si>
  <si>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</si>
  <si>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</si>
  <si>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</si>
  <si>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</si>
  <si>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</si>
  <si>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</si>
  <si>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</si>
  <si>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</si>
  <si>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</si>
  <si>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</si>
  <si>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</si>
  <si>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</si>
  <si>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</si>
  <si>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</si>
  <si>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</si>
  <si>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</si>
  <si>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</si>
  <si>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</si>
  <si>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</si>
  <si>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</si>
  <si>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</si>
  <si>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</si>
  <si>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</si>
  <si>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</si>
  <si>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</si>
  <si>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</si>
  <si>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</si>
  <si>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</si>
  <si>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</si>
  <si>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</si>
  <si>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</si>
  <si>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</si>
  <si>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</si>
  <si>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</si>
  <si>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</si>
  <si>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</si>
  <si>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</si>
  <si>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</si>
  <si>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</si>
  <si>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</si>
  <si>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</si>
  <si>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</si>
  <si>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</si>
  <si>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</si>
  <si>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</si>
  <si>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</si>
  <si>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</si>
  <si>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</si>
  <si>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</si>
  <si>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</si>
  <si>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</si>
  <si>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</si>
  <si>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</si>
  <si>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</si>
  <si>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</si>
  <si>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</si>
  <si>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</si>
  <si>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</si>
  <si>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</si>
  <si>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</si>
  <si>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</si>
  <si>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</si>
  <si>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</si>
  <si>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</si>
  <si>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</si>
  <si>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</si>
  <si>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</si>
  <si>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</si>
  <si>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</si>
  <si>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</si>
  <si>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</si>
  <si>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</si>
  <si>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</si>
  <si>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</si>
  <si>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</si>
  <si>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</si>
  <si>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</si>
  <si>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</si>
  <si>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</si>
  <si>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</si>
  <si>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</si>
  <si>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</si>
  <si>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</si>
  <si>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</si>
  <si>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</si>
  <si>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</si>
  <si>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</si>
  <si>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</si>
  <si>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</si>
  <si>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</si>
  <si>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</si>
  <si>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</si>
  <si>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</si>
  <si>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</si>
  <si>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</si>
  <si>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</si>
  <si>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</si>
  <si>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</si>
  <si>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</si>
  <si>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</si>
  <si>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</si>
  <si>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</si>
  <si>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</si>
  <si>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</si>
  <si>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</si>
  <si>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</si>
  <si>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</si>
  <si>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</si>
  <si>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</si>
  <si>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</si>
  <si>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</si>
  <si>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</si>
  <si>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</si>
  <si>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</si>
  <si>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</si>
  <si>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</si>
  <si>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</si>
  <si>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</si>
  <si>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</si>
  <si>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</si>
  <si>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</si>
  <si>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</si>
  <si>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</si>
  <si>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</si>
  <si>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</si>
  <si>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</si>
  <si>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</si>
  <si>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</si>
  <si>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</si>
  <si>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</si>
  <si>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</si>
  <si>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</si>
  <si>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</si>
  <si>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</si>
  <si>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</si>
  <si>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</si>
  <si>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</si>
  <si>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</si>
  <si>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</si>
  <si>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</si>
  <si>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</si>
  <si>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</si>
  <si>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</si>
  <si>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</si>
  <si>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</si>
  <si>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</si>
  <si>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</si>
  <si>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</si>
  <si>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</si>
  <si>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</si>
  <si>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</si>
  <si>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</si>
  <si>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</si>
  <si>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</si>
  <si>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</si>
  <si>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</si>
  <si>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</si>
  <si>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</si>
  <si>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</si>
  <si>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</si>
  <si>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</si>
  <si>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</si>
  <si>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</si>
  <si>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</si>
  <si>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</si>
  <si>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</si>
  <si>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</si>
  <si>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</si>
  <si>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</si>
  <si>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</si>
  <si>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</si>
  <si>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</si>
  <si>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</si>
  <si>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</si>
  <si>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</si>
  <si>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</si>
  <si>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</si>
  <si>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</si>
  <si>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</si>
  <si>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</si>
  <si>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</si>
  <si>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</si>
  <si>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</si>
  <si>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</si>
  <si>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</si>
  <si>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</si>
  <si>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</si>
  <si>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</si>
  <si>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</si>
  <si>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</si>
  <si>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</si>
  <si>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</si>
  <si>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</si>
  <si>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</si>
  <si>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</si>
  <si>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</si>
  <si>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</si>
  <si>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</si>
  <si>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</si>
  <si>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</si>
  <si>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</si>
  <si>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</si>
  <si>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</si>
  <si>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</si>
  <si>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</si>
  <si>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</si>
  <si>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</si>
  <si>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</si>
  <si>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</si>
  <si>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</si>
  <si>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</si>
  <si>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</si>
  <si>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</si>
  <si>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</si>
  <si>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</si>
  <si>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</si>
  <si>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</si>
  <si>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</si>
  <si>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</si>
  <si>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</si>
  <si>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</si>
  <si>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</si>
  <si>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</si>
  <si>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</si>
  <si>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</si>
  <si>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</si>
  <si>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</si>
  <si>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</si>
  <si>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</si>
  <si>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</si>
  <si>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</si>
  <si>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</si>
  <si>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</si>
  <si>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</si>
  <si>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</si>
  <si>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</si>
  <si>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</si>
  <si>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</si>
  <si>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</si>
  <si>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</si>
  <si>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</si>
  <si>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</si>
  <si>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</si>
  <si>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</si>
  <si>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</si>
  <si>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</si>
  <si>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</si>
  <si>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</si>
  <si>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</si>
  <si>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</si>
  <si>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</si>
  <si>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</si>
  <si>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</si>
  <si>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</si>
  <si>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</si>
  <si>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</si>
  <si>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</si>
  <si>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</si>
  <si>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</si>
  <si>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</si>
  <si>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</si>
  <si>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</si>
  <si>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</si>
  <si>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</si>
  <si>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</si>
  <si>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</si>
  <si>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</si>
  <si>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</si>
  <si>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</si>
  <si>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</si>
  <si>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</si>
  <si>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</si>
  <si>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</si>
  <si>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</si>
  <si>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</si>
  <si>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</si>
  <si>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</si>
  <si>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</si>
  <si>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</si>
  <si>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</si>
  <si>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</si>
  <si>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</si>
  <si>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</si>
  <si>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</si>
  <si>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</si>
  <si>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</si>
  <si>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</si>
  <si>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</si>
  <si>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</si>
  <si>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</si>
  <si>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</si>
  <si>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</si>
  <si>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</si>
  <si>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</si>
  <si>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</si>
  <si>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</si>
  <si>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</si>
  <si>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</si>
  <si>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</si>
  <si>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</si>
  <si>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</si>
  <si>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</si>
  <si>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</si>
  <si>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</si>
  <si>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</si>
  <si>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</si>
  <si>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</si>
  <si>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</si>
  <si>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</si>
  <si>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</si>
  <si>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</si>
  <si>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</si>
  <si>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</si>
  <si>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</si>
  <si>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</si>
  <si>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</si>
  <si>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</si>
  <si>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</si>
  <si>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</si>
  <si>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</si>
  <si>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</si>
  <si>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</si>
  <si>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</si>
  <si>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</si>
  <si>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</si>
  <si>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</si>
  <si>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</si>
  <si>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</si>
  <si>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</si>
  <si>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</si>
  <si>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</si>
  <si>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</si>
  <si>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</si>
  <si>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</si>
  <si>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</si>
  <si>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</si>
  <si>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</si>
  <si>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</si>
  <si>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</si>
  <si>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</si>
  <si>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</si>
  <si>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</si>
  <si>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</si>
  <si>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</si>
  <si>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</si>
  <si>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</si>
  <si>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</si>
  <si>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</si>
  <si>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</si>
  <si>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</si>
  <si>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</si>
  <si>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</si>
  <si>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</si>
  <si>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</si>
  <si>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</si>
  <si>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</si>
  <si>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</si>
  <si>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</si>
  <si>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</si>
  <si>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</si>
  <si>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</si>
  <si>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</si>
  <si>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</si>
  <si>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</si>
  <si>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</si>
  <si>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</si>
  <si>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</si>
  <si>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</si>
  <si>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</si>
  <si>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</si>
  <si>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</si>
  <si>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</si>
  <si>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</si>
  <si>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</si>
  <si>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</si>
  <si>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</si>
  <si>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</si>
  <si>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</si>
  <si>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</si>
  <si>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</si>
  <si>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</si>
  <si>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</si>
  <si>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</si>
  <si>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</si>
  <si>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</si>
  <si>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</si>
  <si>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</si>
  <si>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</si>
  <si>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</si>
  <si>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</si>
  <si>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</si>
  <si>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</si>
  <si>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</si>
  <si>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</si>
  <si>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</si>
  <si>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</si>
  <si>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</si>
  <si>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</si>
  <si>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</si>
  <si>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</si>
  <si>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</si>
  <si>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</si>
  <si>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</si>
  <si>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</si>
  <si>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</si>
  <si>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</si>
  <si>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</si>
  <si>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</si>
  <si>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</si>
  <si>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</si>
  <si>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</si>
  <si>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</si>
  <si>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</si>
  <si>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</si>
  <si>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</si>
  <si>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</si>
  <si>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</si>
  <si>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</si>
  <si>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</si>
  <si>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</si>
  <si>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</si>
  <si>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</si>
  <si>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</si>
  <si>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</si>
  <si>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</si>
  <si>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</si>
  <si>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</si>
  <si>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</si>
  <si>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</si>
  <si>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</si>
  <si>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</si>
  <si>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</si>
  <si>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</si>
  <si>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</si>
  <si>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</si>
  <si>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</si>
  <si>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</si>
  <si>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</si>
  <si>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</si>
  <si>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</si>
  <si>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</si>
  <si>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</si>
  <si>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</si>
  <si>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</si>
  <si>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</si>
  <si>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</si>
  <si>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</si>
  <si>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</si>
  <si>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</si>
  <si>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</si>
  <si>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</si>
  <si>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</si>
  <si>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</si>
  <si>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</si>
  <si>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</si>
  <si>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</si>
  <si>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</si>
  <si>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</si>
  <si>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</si>
  <si>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</si>
  <si>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</si>
  <si>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</si>
  <si>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</si>
  <si>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</si>
  <si>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</si>
  <si>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</si>
  <si>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</si>
  <si>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</si>
  <si>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</si>
  <si>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</si>
  <si>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</si>
  <si>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</si>
  <si>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</si>
  <si>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</si>
  <si>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</si>
  <si>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</si>
  <si>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</si>
  <si>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</si>
  <si>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</si>
  <si>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</si>
  <si>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</si>
  <si>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</si>
  <si>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</si>
  <si>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</si>
  <si>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</si>
  <si>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</si>
  <si>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</si>
  <si>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</si>
  <si>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</si>
  <si>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</si>
  <si>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</si>
  <si>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</si>
  <si>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</si>
  <si>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</si>
  <si>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</si>
  <si>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</si>
  <si>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</si>
  <si>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</si>
  <si>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</si>
  <si>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</si>
  <si>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</si>
  <si>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</si>
  <si>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</si>
  <si>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</si>
  <si>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</si>
  <si>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</si>
  <si>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</si>
  <si>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</si>
  <si>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</si>
  <si>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</si>
  <si>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</si>
  <si>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</si>
  <si>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</si>
  <si>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</si>
  <si>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</si>
  <si>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</si>
  <si>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</si>
  <si>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</si>
  <si>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</si>
  <si>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</si>
  <si>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</si>
  <si>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</si>
  <si>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</si>
  <si>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</si>
  <si>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</si>
  <si>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</si>
  <si>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</si>
  <si>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</si>
  <si>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</si>
  <si>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</si>
  <si>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</si>
  <si>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</si>
  <si>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</si>
  <si>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</si>
  <si>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</si>
  <si>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</si>
  <si>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</si>
  <si>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</si>
  <si>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</si>
  <si>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</si>
  <si>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</si>
  <si>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</si>
  <si>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</si>
  <si>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</si>
  <si>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</si>
  <si>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</si>
  <si>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</si>
  <si>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</si>
  <si>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</si>
  <si>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</si>
  <si>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</si>
  <si>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</si>
  <si>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</si>
  <si>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</si>
  <si>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</si>
  <si>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</si>
  <si>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</si>
  <si>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</si>
  <si>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</si>
  <si>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</si>
  <si>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</si>
  <si>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</si>
  <si>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</si>
  <si>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</si>
  <si>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</si>
  <si>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</si>
  <si>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</si>
  <si>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</si>
  <si>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</si>
  <si>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</si>
  <si>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</si>
  <si>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</si>
  <si>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</si>
  <si>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</si>
  <si>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</si>
  <si>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</si>
  <si>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</si>
  <si>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</si>
  <si>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</si>
  <si>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</si>
  <si>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</si>
  <si>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</si>
  <si>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</si>
  <si>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</si>
  <si>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</si>
  <si>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</si>
  <si>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</si>
  <si>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</si>
  <si>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</si>
  <si>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</si>
  <si>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</si>
  <si>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</si>
  <si>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</si>
  <si>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</si>
  <si>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</si>
  <si>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</si>
  <si>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</si>
  <si>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</si>
  <si>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</si>
  <si>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</si>
  <si>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</si>
  <si>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</si>
  <si>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</si>
  <si>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</si>
  <si>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</si>
  <si>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</si>
  <si>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</si>
  <si>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</si>
  <si>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</si>
  <si>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</si>
  <si>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</si>
  <si>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</si>
  <si>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</si>
  <si>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</si>
  <si>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</si>
  <si>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</si>
  <si>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</si>
  <si>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</si>
  <si>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</si>
  <si>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</si>
  <si>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</si>
  <si>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</si>
  <si>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</si>
  <si>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</si>
  <si>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</si>
  <si>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</si>
  <si>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</si>
  <si>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</si>
  <si>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</si>
  <si>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</si>
  <si>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</si>
  <si>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</si>
  <si>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</si>
  <si>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</si>
  <si>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</si>
  <si>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</si>
  <si>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</si>
  <si>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</si>
  <si>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</si>
  <si>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</si>
  <si>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</si>
  <si>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</si>
  <si>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</si>
  <si>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</si>
  <si>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</si>
  <si>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</si>
  <si>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</si>
  <si>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</si>
  <si>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</si>
  <si>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</si>
  <si>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</si>
  <si>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</si>
  <si>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</si>
  <si>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</si>
  <si>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</si>
  <si>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</si>
  <si>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</si>
  <si>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</si>
  <si>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</si>
  <si>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</si>
  <si>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</si>
  <si>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</si>
  <si>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</si>
  <si>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</si>
  <si>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</si>
  <si>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</si>
  <si>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</si>
  <si>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</si>
  <si>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</si>
  <si>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</si>
  <si>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</si>
  <si>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</si>
  <si>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</si>
  <si>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</si>
  <si>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</si>
  <si>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</si>
  <si>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</si>
  <si>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</si>
  <si>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</si>
  <si>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</si>
  <si>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</si>
  <si>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</si>
  <si>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</si>
  <si>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</si>
  <si>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</si>
  <si>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</si>
  <si>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</si>
  <si>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</si>
  <si>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</si>
  <si>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</si>
  <si>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</si>
  <si>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</si>
  <si>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</si>
  <si>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</si>
  <si>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</si>
  <si>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</si>
  <si>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</si>
  <si>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</si>
  <si>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</si>
  <si>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</si>
  <si>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</si>
  <si>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</si>
  <si>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</si>
  <si>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</si>
  <si>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</si>
  <si>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</si>
  <si>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</si>
  <si>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</si>
  <si>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</si>
  <si>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</si>
  <si>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</si>
  <si>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</si>
  <si>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</si>
  <si>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</si>
  <si>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</si>
  <si>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</si>
  <si>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</si>
  <si>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</si>
  <si>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</si>
  <si>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</si>
  <si>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</si>
  <si>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</si>
  <si>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</si>
  <si>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</si>
  <si>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</si>
  <si>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</si>
  <si>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</si>
  <si>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</si>
  <si>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</si>
  <si>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</si>
  <si>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</si>
  <si>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</si>
  <si>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</si>
  <si>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</si>
  <si>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</si>
  <si>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</si>
  <si>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</si>
  <si>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</si>
  <si>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</si>
  <si>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</si>
  <si>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</si>
  <si>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</si>
  <si>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</si>
  <si>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</si>
  <si>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</si>
  <si>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</si>
  <si>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</si>
  <si>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</si>
  <si>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</si>
  <si>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</si>
  <si>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</si>
  <si>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</si>
  <si>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</si>
  <si>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</si>
  <si>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</si>
  <si>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</si>
  <si>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</si>
  <si>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</si>
  <si>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</si>
  <si>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</si>
  <si>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</si>
  <si>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</si>
  <si>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</si>
  <si>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</si>
  <si>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</si>
  <si>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</si>
  <si>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</si>
  <si>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</si>
  <si>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</si>
  <si>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</si>
  <si>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</si>
  <si>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</si>
  <si>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</si>
  <si>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</si>
  <si>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</si>
  <si>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</si>
  <si>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</si>
  <si>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</si>
  <si>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</si>
  <si>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</si>
  <si>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</si>
  <si>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</si>
  <si>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</si>
  <si>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</si>
  <si>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</si>
  <si>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</si>
  <si>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</si>
  <si>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</si>
  <si>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</si>
  <si>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</si>
  <si>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</si>
  <si>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</si>
  <si>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</si>
  <si>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</si>
  <si>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</si>
  <si>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</si>
  <si>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</si>
  <si>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</si>
  <si>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</si>
  <si>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</si>
  <si>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</si>
  <si>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</si>
  <si>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</si>
  <si>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</si>
  <si>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</si>
  <si>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</si>
  <si>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</si>
  <si>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</si>
  <si>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</si>
  <si>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</si>
  <si>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</si>
  <si>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</si>
  <si>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</si>
  <si>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</si>
  <si>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</si>
  <si>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</si>
  <si>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</si>
  <si>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</si>
  <si>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</si>
  <si>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</si>
  <si>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</si>
  <si>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</si>
  <si>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</si>
  <si>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</si>
  <si>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</si>
  <si>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</si>
  <si>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</si>
  <si>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</si>
  <si>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</si>
  <si>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</si>
  <si>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</si>
  <si>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</si>
  <si>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</si>
  <si>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</si>
  <si>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</si>
  <si>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</si>
  <si>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</si>
  <si>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</si>
  <si>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</si>
  <si>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</si>
  <si>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</si>
  <si>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</si>
  <si>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</si>
  <si>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</si>
  <si>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</si>
  <si>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</si>
  <si>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</si>
  <si>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</si>
  <si>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</si>
  <si>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</si>
  <si>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</si>
  <si>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</si>
  <si>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</si>
  <si>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</si>
  <si>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</si>
  <si>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</si>
  <si>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</si>
  <si>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</si>
  <si>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</si>
  <si>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</si>
  <si>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</si>
  <si>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</si>
  <si>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</si>
  <si>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</si>
  <si>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</si>
  <si>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</si>
  <si>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</si>
  <si>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</si>
  <si>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</si>
  <si>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</si>
  <si>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</si>
  <si>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</si>
  <si>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</si>
  <si>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</si>
  <si>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</si>
  <si>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</si>
  <si>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</si>
  <si>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</si>
  <si>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</si>
  <si>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</si>
  <si>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</si>
  <si>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</si>
  <si>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</si>
  <si>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</si>
  <si>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</si>
  <si>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</si>
  <si>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</si>
  <si>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</si>
  <si>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</si>
  <si>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</si>
  <si>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</si>
  <si>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</si>
  <si>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</si>
  <si>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</si>
  <si>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</si>
  <si>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</si>
  <si>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</si>
  <si>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</si>
  <si>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</si>
  <si>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</si>
  <si>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</si>
  <si>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</si>
  <si>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</si>
  <si>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</si>
  <si>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</si>
  <si>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</si>
  <si>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</si>
  <si>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</si>
  <si>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</si>
  <si>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</si>
  <si>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</si>
  <si>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</si>
  <si>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</si>
  <si>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</si>
  <si>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</si>
  <si>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</si>
  <si>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</si>
  <si>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</si>
  <si>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</si>
  <si>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</si>
  <si>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</si>
  <si>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</si>
  <si>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</si>
  <si>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</si>
  <si>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</si>
  <si>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</si>
  <si>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</si>
  <si>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</si>
  <si>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</si>
  <si>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</si>
  <si>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</si>
  <si>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</si>
  <si>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</si>
  <si>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</si>
  <si>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</si>
  <si>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</si>
  <si>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</si>
  <si>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</si>
  <si>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</si>
  <si>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</si>
  <si>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</si>
  <si>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</si>
  <si>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</si>
  <si>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</si>
  <si>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</si>
  <si>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</si>
  <si>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</si>
  <si>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</si>
  <si>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</si>
  <si>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</si>
  <si>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</si>
  <si>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</si>
  <si>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</si>
  <si>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</si>
  <si>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</si>
  <si>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</si>
  <si>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</si>
  <si>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</si>
  <si>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</si>
  <si>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</si>
  <si>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</si>
  <si>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</si>
  <si>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</si>
  <si>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</si>
  <si>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</si>
  <si>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</si>
  <si>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</si>
  <si>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</si>
  <si>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</si>
  <si>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</si>
  <si>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</si>
  <si>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</si>
  <si>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</si>
  <si>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</si>
  <si>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</si>
  <si>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</si>
  <si>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</si>
  <si>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</si>
  <si>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</si>
  <si>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</si>
  <si>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</si>
  <si>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</si>
  <si>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</si>
  <si>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</si>
  <si>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</si>
  <si>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</si>
  <si>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</si>
  <si>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</si>
  <si>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</si>
  <si>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</si>
  <si>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</si>
  <si>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</si>
  <si>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</si>
  <si>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</si>
  <si>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</si>
  <si>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</si>
  <si>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</si>
  <si>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</si>
  <si>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</si>
  <si>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</si>
  <si>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</si>
  <si>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</si>
  <si>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</si>
  <si>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</si>
  <si>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</si>
  <si>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</si>
  <si>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</si>
  <si>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</si>
  <si>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</si>
  <si>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</si>
  <si>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</si>
  <si>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</si>
  <si>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</si>
  <si>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</si>
  <si>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</si>
  <si>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</si>
  <si>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</si>
  <si>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</si>
  <si>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</si>
  <si>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</si>
  <si>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</si>
  <si>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</si>
  <si>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</si>
  <si>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</si>
  <si>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</si>
  <si>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</si>
  <si>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</si>
  <si>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</si>
  <si>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</si>
  <si>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</si>
  <si>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</si>
  <si>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</si>
  <si>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</si>
  <si>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</si>
  <si>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</si>
  <si>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</si>
  <si>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</si>
  <si>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</si>
  <si>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</si>
  <si>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</si>
  <si>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</si>
  <si>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</si>
  <si>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</si>
  <si>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</si>
  <si>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</si>
  <si>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</si>
  <si>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</si>
  <si>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</si>
  <si>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</si>
  <si>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</si>
  <si>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</si>
  <si>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</si>
  <si>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</si>
  <si>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</si>
  <si>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</si>
  <si>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</si>
  <si>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</si>
  <si>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</si>
  <si>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</si>
  <si>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</si>
  <si>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</si>
  <si>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</si>
  <si>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</si>
  <si>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</si>
  <si>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</si>
  <si>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</si>
  <si>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</si>
  <si>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</si>
  <si>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</si>
  <si>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</si>
  <si>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</si>
  <si>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</si>
  <si>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</si>
  <si>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</si>
  <si>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</si>
  <si>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</si>
  <si>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</si>
  <si>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</si>
  <si>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</si>
  <si>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</si>
  <si>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</si>
  <si>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</si>
  <si>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</si>
  <si>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</si>
  <si>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</si>
  <si>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</si>
  <si>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</si>
  <si>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</si>
  <si>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</si>
  <si>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</si>
  <si>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</si>
  <si>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</si>
  <si>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</si>
  <si>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</si>
  <si>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</si>
  <si>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</si>
  <si>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</si>
  <si>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</si>
  <si>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</si>
  <si>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</si>
  <si>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</si>
  <si>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</si>
  <si>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</si>
  <si>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</si>
  <si>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</si>
  <si>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</si>
  <si>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</si>
  <si>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</si>
  <si>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</si>
  <si>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</si>
  <si>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</si>
  <si>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</si>
  <si>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</si>
  <si>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</si>
  <si>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</si>
  <si>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</si>
  <si>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</si>
  <si>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</si>
  <si>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</si>
  <si>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</si>
  <si>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</si>
  <si>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</si>
  <si>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</si>
  <si>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</si>
  <si>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</si>
  <si>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</si>
  <si>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</si>
  <si>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</si>
  <si>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</si>
  <si>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</si>
  <si>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</si>
  <si>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</si>
  <si>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</si>
  <si>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</si>
  <si>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</si>
  <si>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</si>
  <si>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</si>
  <si>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</si>
  <si>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</si>
  <si>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</si>
  <si>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</si>
  <si>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</si>
  <si>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</si>
  <si>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</si>
  <si>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</si>
  <si>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</si>
  <si>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</si>
  <si>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</si>
  <si>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</si>
  <si>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</si>
  <si>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</si>
  <si>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</si>
  <si>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</si>
  <si>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</si>
  <si>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</si>
  <si>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</si>
  <si>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</si>
  <si>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</si>
  <si>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</si>
  <si>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</si>
  <si>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</si>
  <si>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</si>
  <si>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</si>
  <si>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</si>
  <si>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</si>
  <si>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</si>
  <si>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</si>
  <si>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</si>
  <si>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</si>
  <si>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</si>
  <si>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</si>
  <si>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</si>
  <si>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</si>
  <si>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</si>
  <si>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</si>
  <si>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</si>
  <si>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</si>
  <si>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</si>
  <si>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</si>
  <si>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</si>
  <si>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</si>
  <si>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</si>
  <si>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</si>
  <si>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</si>
  <si>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</si>
  <si>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</si>
  <si>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</si>
  <si>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</si>
  <si>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</si>
  <si>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</si>
  <si>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</si>
  <si>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</si>
  <si>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</si>
  <si>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</si>
  <si>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</si>
  <si>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</si>
  <si>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</si>
  <si>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</si>
  <si>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</si>
  <si>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</si>
  <si>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</si>
  <si>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</si>
  <si>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</si>
  <si>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</si>
  <si>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</si>
  <si>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</si>
  <si>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</si>
  <si>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</si>
  <si>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</si>
  <si>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</si>
  <si>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</si>
  <si>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</si>
  <si>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</si>
  <si>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</si>
  <si>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</si>
  <si>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</si>
  <si>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</si>
  <si>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</si>
  <si>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</si>
  <si>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</si>
  <si>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</si>
  <si>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</si>
  <si>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</si>
  <si>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</si>
  <si>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</si>
  <si>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</si>
  <si>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</si>
  <si>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</si>
  <si>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</si>
  <si>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</si>
  <si>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</si>
  <si>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</si>
  <si>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</si>
  <si>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</si>
  <si>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</si>
  <si>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</si>
  <si>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</si>
  <si>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</si>
  <si>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</si>
  <si>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</si>
  <si>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</si>
  <si>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</si>
  <si>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</si>
  <si>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</si>
  <si>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</si>
  <si>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</si>
  <si>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</si>
  <si>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</si>
  <si>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</si>
  <si>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</si>
  <si>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</si>
  <si>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</si>
  <si>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</si>
  <si>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</si>
  <si>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</si>
  <si>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</si>
  <si>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</si>
  <si>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</si>
  <si>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</si>
  <si>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</si>
  <si>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</si>
  <si>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</si>
  <si>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</si>
  <si>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</si>
  <si>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</si>
  <si>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</si>
  <si>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</si>
  <si>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</si>
  <si>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</si>
  <si>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</si>
  <si>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</si>
  <si>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</si>
  <si>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</si>
  <si>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</si>
  <si>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</si>
  <si>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</si>
  <si>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</si>
  <si>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</si>
  <si>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</si>
  <si>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</si>
  <si>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</si>
  <si>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</si>
  <si>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</si>
  <si>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</si>
  <si>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</si>
  <si>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</si>
  <si>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</si>
  <si>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</si>
  <si>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</si>
  <si>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</si>
  <si>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</si>
  <si>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</si>
  <si>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</si>
  <si>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</si>
  <si>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</si>
  <si>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</si>
  <si>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</si>
  <si>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</si>
  <si>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</si>
  <si>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</si>
  <si>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</si>
  <si>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</si>
  <si>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</si>
  <si>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</si>
  <si>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</si>
  <si>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</si>
  <si>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</si>
  <si>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</si>
  <si>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</si>
  <si>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</si>
  <si>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</si>
  <si>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</si>
  <si>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</si>
  <si>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</si>
  <si>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</si>
  <si>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</si>
  <si>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</si>
  <si>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</si>
  <si>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</si>
  <si>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</si>
  <si>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</si>
  <si>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</si>
  <si>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</si>
  <si>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</si>
  <si>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</si>
  <si>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</si>
  <si>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</si>
  <si>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</si>
  <si>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</si>
  <si>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</si>
  <si>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</si>
  <si>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</si>
  <si>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</si>
  <si>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</si>
  <si>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</si>
  <si>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</si>
  <si>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</si>
  <si>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</si>
  <si>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</si>
  <si>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</si>
  <si>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</si>
  <si>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</si>
  <si>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</si>
  <si>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</si>
  <si>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</si>
  <si>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</si>
  <si>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</si>
  <si>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</si>
  <si>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</si>
  <si>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</si>
  <si>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</si>
  <si>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</si>
  <si>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</si>
  <si>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</si>
  <si>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</si>
  <si>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</si>
  <si>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</si>
  <si>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</si>
  <si>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</si>
  <si>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</si>
  <si>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</si>
  <si>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</si>
  <si>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</si>
  <si>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</si>
  <si>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</si>
  <si>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</si>
  <si>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</si>
  <si>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</si>
  <si>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</si>
  <si>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</si>
  <si>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</si>
  <si>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</si>
  <si>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</si>
  <si>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</si>
  <si>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</si>
  <si>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</si>
  <si>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</si>
  <si>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</si>
  <si>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</si>
  <si>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</si>
  <si>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</si>
  <si>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</si>
  <si>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</si>
  <si>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</si>
  <si>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</si>
  <si>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</si>
  <si>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</si>
  <si>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</si>
  <si>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</si>
  <si>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</si>
  <si>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</si>
  <si>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</si>
  <si>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</si>
  <si>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</si>
  <si>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</si>
  <si>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</si>
  <si>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</si>
  <si>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</si>
  <si>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</si>
  <si>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</si>
  <si>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</si>
  <si>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</si>
  <si>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</si>
  <si>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</si>
  <si>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</si>
  <si>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</si>
  <si>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</si>
  <si>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</si>
  <si>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</si>
  <si>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</si>
  <si>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</si>
  <si>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</si>
  <si>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</si>
  <si>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</si>
  <si>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</si>
  <si>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</si>
  <si>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</si>
  <si>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</si>
  <si>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</si>
  <si>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</si>
  <si>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</si>
  <si>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</si>
  <si>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</si>
  <si>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</si>
  <si>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</si>
  <si>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</si>
  <si>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</si>
  <si>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</si>
  <si>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</si>
  <si>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</si>
  <si>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</si>
  <si>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</si>
  <si>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</si>
  <si>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</si>
  <si>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</si>
  <si>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</si>
  <si>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</si>
  <si>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</si>
  <si>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</si>
  <si>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</si>
  <si>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</si>
  <si>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</si>
  <si>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</si>
  <si>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</si>
  <si>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</si>
  <si>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</si>
  <si>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</si>
  <si>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</si>
  <si>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</si>
  <si>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</si>
  <si>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</si>
  <si>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</si>
  <si>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</si>
  <si>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</si>
  <si>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</si>
  <si>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</si>
  <si>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</si>
  <si>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</si>
  <si>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</si>
  <si>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</si>
  <si>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</si>
  <si>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</si>
  <si>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</si>
  <si>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</si>
  <si>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</si>
  <si>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</si>
  <si>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</si>
  <si>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</si>
  <si>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</si>
  <si>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</si>
  <si>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</si>
  <si>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</si>
  <si>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</si>
  <si>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</si>
  <si>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</si>
  <si>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</si>
  <si>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</si>
  <si>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</si>
  <si>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</si>
  <si>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</si>
  <si>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</si>
  <si>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</si>
  <si>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</si>
  <si>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</si>
  <si>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</si>
  <si>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</si>
  <si>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</si>
  <si>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</si>
  <si>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</si>
  <si>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</si>
  <si>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</si>
  <si>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</si>
  <si>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</si>
  <si>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</si>
  <si>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</si>
  <si>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</si>
  <si>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</si>
  <si>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</si>
  <si>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</si>
  <si>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</si>
  <si>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</si>
  <si>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</si>
  <si>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</si>
  <si>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</si>
  <si>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</si>
  <si>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</si>
  <si>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</si>
  <si>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</si>
  <si>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</si>
  <si>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</si>
  <si>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</si>
  <si>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</si>
  <si>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</si>
  <si>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</si>
  <si>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</si>
  <si>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</si>
  <si>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</si>
  <si>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</si>
  <si>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</si>
  <si>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</si>
  <si>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</si>
  <si>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</si>
  <si>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</si>
  <si>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</si>
  <si>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</si>
  <si>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</si>
  <si>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</si>
  <si>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</si>
  <si>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</si>
  <si>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</si>
  <si>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</si>
  <si>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</si>
  <si>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</si>
  <si>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</si>
  <si>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</si>
  <si>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</si>
  <si>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</si>
  <si>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</si>
  <si>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</si>
  <si>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</si>
  <si>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</si>
  <si>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</si>
  <si>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</si>
  <si>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</si>
  <si>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</si>
  <si>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</si>
  <si>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</si>
  <si>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</si>
  <si>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</si>
  <si>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</si>
  <si>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</si>
  <si>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</si>
  <si>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</si>
  <si>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</si>
  <si>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</si>
  <si>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</si>
  <si>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</si>
  <si>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</si>
  <si>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</si>
  <si>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</si>
  <si>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</si>
  <si>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</si>
  <si>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</si>
  <si>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</si>
  <si>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</si>
  <si>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</si>
  <si>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</si>
  <si>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</si>
  <si>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</si>
  <si>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</si>
  <si>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</si>
  <si>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</si>
  <si>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</si>
  <si>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</si>
  <si>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</si>
  <si>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</si>
  <si>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</si>
  <si>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</si>
  <si>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</si>
  <si>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</si>
  <si>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</si>
  <si>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</si>
  <si>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</si>
  <si>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</si>
  <si>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</si>
  <si>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</si>
  <si>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</si>
  <si>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</si>
  <si>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</si>
  <si>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</si>
  <si>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</si>
  <si>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</si>
  <si>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</si>
  <si>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</si>
  <si>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</si>
  <si>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</si>
  <si>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</si>
  <si>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</si>
  <si>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</si>
  <si>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</si>
  <si>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</si>
  <si>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</si>
  <si>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</si>
  <si>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</si>
  <si>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</si>
  <si>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</si>
  <si>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</si>
  <si>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</si>
  <si>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</si>
  <si>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</si>
  <si>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</si>
  <si>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</si>
  <si>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</si>
  <si>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</si>
  <si>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</si>
  <si>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</si>
  <si>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</si>
  <si>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</si>
  <si>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</si>
  <si>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</si>
  <si>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</si>
  <si>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</si>
  <si>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</si>
  <si>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</si>
  <si>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</si>
  <si>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</si>
  <si>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</si>
  <si>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</si>
  <si>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</si>
  <si>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</si>
  <si>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</si>
  <si>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</si>
  <si>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</si>
  <si>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</si>
  <si>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</si>
  <si>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</si>
  <si>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</si>
  <si>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</si>
  <si>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</si>
  <si>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</si>
  <si>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</si>
  <si>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</si>
  <si>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</si>
  <si>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</si>
  <si>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</si>
  <si>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</si>
  <si>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</si>
  <si>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</si>
  <si>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</si>
  <si>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</si>
  <si>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</si>
  <si>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</si>
  <si>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</si>
  <si>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</si>
  <si>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</si>
  <si>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</si>
  <si>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</si>
  <si>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</si>
  <si>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</si>
  <si>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</si>
  <si>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</si>
  <si>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</si>
  <si>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</si>
  <si>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</si>
  <si>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</si>
  <si>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</si>
  <si>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</si>
  <si>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</si>
  <si>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</si>
  <si>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</si>
  <si>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</si>
  <si>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</si>
  <si>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</si>
  <si>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</si>
  <si>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</si>
  <si>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</si>
  <si>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</si>
  <si>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</si>
  <si>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</si>
  <si>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</si>
  <si>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</si>
  <si>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</si>
  <si>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</si>
  <si>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</si>
  <si>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</si>
  <si>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</si>
  <si>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</si>
  <si>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</si>
  <si>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</si>
  <si>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</si>
  <si>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</si>
  <si>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</si>
  <si>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</si>
  <si>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</si>
  <si>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</si>
  <si>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</si>
  <si>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</si>
  <si>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</si>
  <si>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</si>
  <si>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</si>
  <si>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</si>
  <si>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</si>
  <si>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</si>
  <si>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</si>
  <si>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</si>
  <si>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</si>
  <si>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</si>
  <si>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</si>
  <si>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</si>
  <si>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</si>
  <si>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</si>
  <si>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</si>
  <si>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</si>
  <si>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</si>
  <si>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</si>
  <si>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</si>
  <si>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</si>
  <si>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</si>
  <si>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</si>
  <si>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</si>
  <si>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</si>
  <si>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</si>
  <si>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</si>
  <si>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</si>
  <si>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</si>
  <si>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</si>
  <si>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</si>
  <si>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</si>
  <si>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</si>
  <si>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</si>
  <si>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</si>
  <si>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</si>
  <si>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</si>
  <si>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</si>
  <si>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</si>
  <si>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</si>
  <si>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</si>
  <si>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</si>
  <si>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</si>
  <si>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</si>
  <si>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</si>
  <si>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</si>
  <si>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</si>
  <si>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</si>
  <si>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</si>
  <si>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</si>
  <si>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</si>
  <si>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</si>
  <si>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</si>
  <si>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</si>
  <si>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</si>
  <si>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</si>
  <si>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</si>
  <si>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</si>
  <si>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</si>
  <si>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</si>
  <si>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</si>
  <si>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</si>
  <si>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</si>
  <si>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</si>
  <si>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</si>
  <si>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</si>
  <si>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</si>
  <si>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</si>
  <si>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</si>
  <si>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</si>
  <si>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</si>
  <si>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</si>
  <si>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</si>
  <si>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</si>
  <si>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</si>
  <si>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</si>
  <si>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</si>
  <si>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</si>
  <si>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</si>
  <si>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</si>
  <si>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</si>
  <si>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</si>
  <si>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</si>
  <si>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</si>
  <si>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</si>
  <si>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</si>
  <si>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</si>
  <si>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</si>
  <si>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</si>
  <si>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</si>
  <si>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</si>
  <si>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</si>
  <si>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</si>
  <si>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</si>
  <si>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</si>
  <si>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</si>
  <si>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</si>
  <si>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</si>
  <si>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</si>
  <si>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</si>
  <si>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</si>
  <si>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</si>
  <si>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</si>
  <si>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</si>
  <si>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</si>
  <si>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</si>
  <si>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</si>
  <si>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</si>
  <si>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</si>
  <si>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</si>
  <si>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</si>
  <si>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</si>
  <si>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</si>
  <si>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</si>
  <si>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</si>
  <si>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</si>
  <si>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</si>
  <si>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</si>
  <si>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</si>
  <si>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</si>
  <si>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</si>
  <si>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</si>
  <si>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</si>
  <si>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</si>
  <si>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</si>
  <si>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</si>
  <si>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</si>
  <si>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</si>
  <si>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</si>
  <si>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</si>
  <si>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</si>
  <si>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</si>
  <si>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</si>
  <si>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</si>
  <si>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</si>
  <si>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</si>
  <si>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</si>
  <si>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</si>
  <si>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</si>
  <si>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</si>
  <si>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</si>
  <si>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</si>
  <si>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</si>
  <si>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</si>
  <si>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</si>
  <si>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</si>
  <si>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</si>
  <si>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</si>
  <si>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</si>
  <si>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</si>
  <si>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</si>
  <si>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</si>
  <si>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</si>
  <si>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</si>
  <si>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</si>
  <si>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</si>
  <si>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</si>
  <si>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</si>
  <si>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</si>
  <si>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</si>
  <si>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</si>
  <si>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</si>
  <si>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</si>
  <si>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</si>
  <si>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</si>
  <si>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</si>
  <si>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</si>
  <si>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</si>
  <si>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</si>
  <si>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</si>
  <si>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</si>
  <si>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</si>
  <si>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</si>
  <si>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</si>
  <si>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</si>
  <si>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</si>
  <si>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</si>
  <si>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</si>
  <si>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</si>
  <si>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</si>
  <si>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</si>
  <si>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</si>
  <si>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</si>
  <si>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</si>
  <si>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</si>
  <si>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</si>
  <si>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</si>
  <si>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</si>
  <si>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</si>
  <si>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</si>
  <si>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</si>
  <si>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</si>
  <si>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</si>
  <si>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</si>
  <si>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</si>
  <si>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</si>
  <si>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</si>
  <si>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</si>
  <si>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</si>
  <si>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</si>
  <si>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</si>
  <si>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</si>
  <si>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</si>
  <si>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</si>
  <si>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</si>
  <si>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</si>
  <si>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</si>
  <si>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</si>
  <si>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</si>
  <si>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</si>
  <si>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</si>
  <si>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</si>
  <si>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</si>
  <si>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</si>
  <si>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</si>
  <si>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</si>
  <si>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</si>
  <si>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</si>
  <si>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</si>
  <si>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</si>
  <si>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</si>
  <si>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</si>
  <si>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</si>
  <si>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</si>
  <si>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</si>
  <si>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</si>
  <si>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</si>
  <si>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</si>
  <si>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</si>
  <si>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</si>
  <si>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</si>
  <si>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</si>
  <si>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</si>
  <si>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</si>
  <si>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</si>
  <si>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</si>
  <si>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</si>
  <si>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</si>
  <si>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</si>
  <si>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</si>
  <si>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</si>
  <si>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</si>
  <si>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</si>
  <si>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</si>
  <si>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</si>
  <si>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</si>
  <si>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</si>
  <si>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</si>
  <si>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</si>
  <si>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</si>
  <si>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</si>
  <si>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</si>
  <si>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</si>
  <si>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</si>
  <si>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</si>
  <si>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</si>
  <si>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</si>
  <si>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</si>
  <si>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</si>
  <si>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</si>
  <si>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</si>
  <si>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</si>
  <si>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</si>
  <si>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</si>
  <si>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</si>
  <si>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</si>
  <si>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</si>
  <si>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</si>
  <si>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</si>
  <si>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</si>
  <si>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</si>
  <si>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</si>
  <si>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</si>
  <si>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</si>
  <si>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</si>
  <si>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</si>
  <si>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</si>
  <si>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</si>
  <si>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</si>
  <si>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</si>
  <si>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</si>
  <si>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</si>
  <si>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</si>
  <si>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</si>
  <si>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</si>
  <si>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</si>
  <si>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</si>
  <si>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</si>
  <si>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</si>
  <si>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</si>
  <si>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</si>
  <si>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</si>
  <si>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</si>
  <si>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</si>
  <si>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</si>
  <si>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</si>
  <si>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</si>
  <si>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</si>
  <si>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</si>
  <si>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</si>
  <si>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</si>
  <si>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</si>
  <si>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</si>
  <si>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</si>
  <si>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</si>
  <si>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</si>
  <si>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</si>
  <si>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</si>
  <si>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</si>
  <si>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</si>
  <si>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</si>
  <si>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</si>
  <si>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</si>
  <si>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</si>
  <si>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</si>
  <si>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</si>
  <si>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</si>
  <si>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</si>
  <si>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</si>
  <si>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</si>
  <si>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</si>
  <si>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</si>
  <si>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</si>
  <si>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</si>
  <si>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</si>
  <si>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</si>
  <si>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</si>
  <si>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</si>
  <si>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</si>
  <si>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</si>
  <si>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</si>
  <si>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</si>
  <si>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</si>
  <si>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</si>
  <si>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</si>
  <si>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</si>
  <si>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</si>
  <si>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</si>
  <si>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</si>
  <si>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</si>
  <si>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</si>
  <si>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</si>
  <si>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</si>
  <si>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</si>
  <si>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</si>
  <si>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</si>
  <si>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</si>
  <si>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</si>
  <si>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</si>
  <si>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</si>
  <si>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</si>
  <si>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</si>
  <si>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</si>
  <si>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</si>
  <si>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</si>
  <si>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</si>
  <si>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</si>
  <si>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</si>
  <si>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</si>
  <si>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</si>
  <si>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</si>
  <si>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</si>
  <si>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</si>
  <si>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</si>
  <si>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</si>
  <si>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</si>
  <si>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</si>
  <si>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</si>
  <si>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</si>
  <si>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</si>
  <si>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</si>
  <si>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</si>
  <si>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</si>
  <si>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</si>
  <si>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</si>
  <si>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</si>
  <si>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</si>
  <si>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</si>
  <si>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</si>
  <si>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</si>
  <si>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</si>
  <si>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</si>
  <si>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</si>
  <si>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</si>
  <si>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</si>
  <si>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</si>
  <si>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</si>
  <si>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</si>
  <si>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</si>
  <si>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</si>
  <si>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</si>
  <si>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</si>
  <si>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</si>
  <si>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</si>
  <si>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</si>
  <si>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</si>
  <si>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</si>
  <si>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</si>
  <si>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</si>
  <si>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</si>
  <si>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</si>
  <si>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</si>
  <si>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</si>
  <si>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</si>
  <si>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</si>
  <si>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</si>
  <si>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</si>
  <si>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</si>
  <si>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</si>
  <si>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</si>
  <si>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</si>
  <si>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</si>
  <si>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</si>
  <si>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</si>
  <si>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</si>
  <si>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</si>
  <si>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</si>
  <si>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</si>
  <si>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</si>
  <si>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</si>
  <si>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</si>
  <si>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</si>
  <si>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</si>
  <si>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</si>
  <si>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</si>
  <si>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</si>
  <si>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</si>
  <si>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</si>
  <si>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</si>
  <si>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</si>
  <si>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</si>
  <si>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</si>
  <si>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</si>
  <si>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</si>
  <si>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</si>
  <si>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</si>
  <si>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</si>
  <si>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</si>
  <si>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</si>
  <si>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</si>
  <si>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</si>
  <si>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</si>
  <si>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</si>
  <si>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</si>
  <si>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</si>
  <si>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</si>
  <si>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</si>
  <si>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</si>
  <si>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</si>
  <si>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</si>
  <si>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</si>
  <si>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</si>
  <si>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</si>
  <si>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</si>
  <si>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</si>
  <si>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</si>
  <si>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</si>
  <si>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</si>
  <si>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</si>
  <si>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</si>
  <si>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</si>
  <si>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</si>
  <si>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</si>
  <si>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</si>
  <si>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</si>
  <si>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</si>
  <si>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</si>
  <si>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</si>
  <si>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</si>
  <si>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</si>
  <si>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</si>
  <si>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</si>
  <si>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</si>
  <si>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</si>
  <si>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</si>
  <si>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</si>
  <si>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</si>
  <si>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</si>
  <si>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</si>
  <si>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</si>
  <si>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</si>
  <si>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</si>
  <si>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</si>
  <si>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</si>
  <si>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</si>
  <si>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</si>
  <si>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</si>
  <si>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</si>
  <si>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</si>
  <si>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</si>
  <si>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</si>
  <si>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</si>
  <si>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</si>
  <si>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</si>
  <si>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</si>
  <si>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</si>
  <si>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</si>
  <si>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</si>
  <si>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</si>
  <si>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</si>
  <si>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</si>
  <si>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</si>
  <si>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</si>
  <si>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</si>
  <si>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</si>
  <si>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</si>
  <si>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</si>
  <si>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</si>
  <si>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</si>
  <si>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</si>
  <si>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</si>
  <si>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</si>
  <si>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</si>
  <si>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</si>
  <si>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</si>
  <si>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</si>
  <si>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</si>
  <si>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</si>
  <si>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</si>
  <si>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</si>
  <si>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</si>
  <si>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</si>
  <si>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</si>
  <si>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</si>
  <si>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</si>
  <si>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</si>
  <si>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</si>
  <si>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</si>
  <si>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</si>
  <si>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</si>
  <si>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</si>
  <si>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</si>
  <si>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</si>
  <si>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</si>
  <si>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</si>
  <si>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</si>
  <si>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</si>
  <si>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</si>
  <si>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</si>
  <si>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</si>
  <si>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</si>
  <si>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</si>
  <si>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</si>
  <si>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</si>
  <si>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</si>
  <si>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</si>
  <si>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</si>
  <si>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</si>
  <si>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</si>
  <si>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</si>
  <si>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</si>
  <si>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</si>
  <si>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</si>
  <si>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</si>
  <si>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</si>
  <si>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</si>
  <si>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</si>
  <si>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</si>
  <si>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</si>
  <si>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</si>
  <si>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</si>
  <si>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</si>
  <si>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</si>
  <si>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</si>
  <si>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</si>
  <si>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</si>
  <si>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</si>
  <si>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</si>
  <si>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</si>
  <si>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</si>
  <si>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</si>
  <si>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</si>
  <si>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</si>
  <si>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</si>
  <si>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</si>
  <si>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</si>
  <si>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</si>
  <si>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</si>
  <si>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</si>
  <si>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</si>
  <si>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</si>
  <si>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</si>
  <si>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</si>
  <si>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</si>
  <si>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</si>
  <si>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</si>
  <si>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</si>
  <si>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</si>
  <si>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</si>
  <si>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</si>
  <si>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</si>
  <si>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</si>
  <si>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</si>
  <si>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</si>
  <si>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</si>
  <si>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</si>
  <si>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</si>
  <si>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</si>
  <si>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</si>
  <si>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</si>
  <si>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</si>
  <si>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</si>
  <si>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</si>
  <si>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</si>
  <si>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</si>
  <si>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</si>
  <si>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</si>
  <si>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</si>
  <si>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</si>
  <si>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</si>
  <si>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</si>
  <si>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</si>
  <si>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</si>
  <si>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</si>
  <si>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</si>
  <si>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</si>
  <si>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</si>
  <si>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</si>
  <si>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</si>
  <si>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</si>
  <si>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</si>
  <si>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</si>
  <si>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</si>
  <si>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</si>
  <si>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</si>
  <si>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</si>
  <si>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</si>
  <si>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</si>
  <si>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</si>
  <si>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</si>
  <si>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</si>
  <si>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</si>
  <si>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</si>
  <si>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</si>
  <si>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</si>
  <si>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</si>
  <si>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</si>
  <si>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</si>
  <si>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</si>
  <si>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</si>
  <si>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</si>
  <si>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</si>
  <si>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</si>
  <si>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</si>
  <si>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</si>
  <si>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</si>
  <si>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</si>
  <si>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</si>
  <si>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</si>
  <si>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</si>
  <si>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</si>
  <si>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</si>
  <si>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</si>
  <si>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</si>
  <si>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</si>
  <si>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</si>
  <si>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</si>
  <si>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</si>
  <si>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</si>
  <si>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</si>
  <si>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</si>
  <si>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</si>
  <si>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</si>
  <si>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</si>
  <si>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</si>
  <si>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</si>
  <si>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</si>
  <si>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</si>
  <si>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</si>
  <si>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</si>
  <si>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</si>
  <si>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</si>
  <si>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</si>
  <si>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</si>
  <si>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</si>
  <si>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</si>
  <si>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</si>
  <si>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</si>
  <si>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</si>
  <si>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</si>
  <si>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</si>
  <si>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</si>
  <si>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</si>
  <si>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</si>
  <si>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</si>
  <si>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</si>
  <si>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</si>
  <si>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</si>
  <si>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</si>
  <si>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</si>
  <si>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</si>
  <si>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</si>
  <si>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</si>
  <si>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</si>
  <si>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</si>
  <si>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</si>
  <si>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</si>
  <si>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</si>
  <si>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</si>
  <si>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</si>
  <si>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</si>
  <si>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</si>
  <si>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</si>
  <si>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</si>
  <si>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</si>
  <si>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</si>
  <si>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</si>
  <si>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</si>
  <si>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</si>
  <si>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</si>
  <si>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</si>
  <si>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</si>
  <si>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</si>
  <si>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</si>
  <si>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</si>
  <si>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</si>
  <si>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</si>
  <si>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</si>
  <si>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</si>
  <si>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</si>
  <si>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</si>
  <si>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</si>
  <si>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</si>
  <si>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</si>
  <si>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</si>
  <si>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</si>
  <si>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</si>
  <si>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</si>
  <si>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</si>
  <si>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</si>
  <si>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</si>
  <si>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</si>
  <si>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</si>
  <si>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</si>
  <si>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</si>
  <si>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</si>
  <si>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</si>
  <si>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</si>
  <si>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</si>
  <si>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</si>
  <si>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</si>
  <si>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</si>
  <si>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</si>
  <si>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</si>
  <si>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</si>
  <si>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</si>
  <si>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</si>
  <si>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</si>
  <si>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</si>
  <si>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</si>
  <si>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</si>
  <si>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</si>
  <si>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</si>
  <si>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</si>
  <si>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</si>
  <si>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</si>
  <si>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</si>
  <si>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</si>
  <si>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</si>
  <si>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</si>
  <si>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</si>
  <si>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</si>
  <si>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</si>
  <si>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</si>
  <si>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</si>
  <si>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</si>
  <si>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</si>
  <si>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</si>
  <si>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</si>
  <si>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</si>
  <si>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</si>
  <si>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</si>
  <si>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</si>
  <si>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</si>
  <si>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</si>
  <si>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</si>
  <si>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</si>
  <si>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</si>
  <si>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</si>
  <si>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</si>
  <si>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</si>
  <si>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</si>
  <si>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</si>
  <si>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</si>
  <si>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</si>
  <si>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</si>
  <si>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</si>
  <si>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</si>
  <si>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</si>
  <si>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</si>
  <si>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</si>
  <si>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</si>
  <si>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</si>
  <si>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</si>
  <si>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</si>
  <si>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</si>
  <si>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</si>
  <si>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</si>
  <si>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</si>
  <si>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</si>
  <si>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</si>
  <si>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</si>
  <si>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</si>
  <si>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</si>
  <si>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</si>
  <si>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</si>
  <si>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</si>
  <si>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</si>
  <si>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</si>
  <si>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</si>
  <si>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</si>
  <si>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</si>
  <si>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</si>
  <si>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</si>
  <si>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</si>
  <si>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</si>
  <si>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</si>
  <si>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</si>
  <si>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</si>
  <si>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</si>
  <si>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</si>
  <si>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</si>
  <si>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</si>
  <si>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</si>
  <si>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</si>
  <si>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</si>
  <si>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</si>
  <si>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</si>
  <si>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</si>
  <si>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</si>
  <si>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</si>
  <si>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</si>
  <si>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</si>
  <si>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</si>
  <si>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</si>
  <si>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</si>
  <si>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</si>
  <si>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</si>
  <si>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</si>
  <si>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</si>
  <si>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</si>
  <si>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</si>
  <si>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</si>
  <si>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</si>
  <si>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</si>
  <si>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</si>
  <si>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</si>
  <si>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</si>
  <si>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</si>
  <si>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</si>
  <si>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</si>
  <si>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</si>
  <si>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</si>
  <si>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</si>
  <si>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</si>
  <si>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</si>
  <si>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</si>
  <si>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</si>
  <si>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</si>
  <si>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</si>
  <si>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</si>
  <si>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</si>
  <si>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</si>
  <si>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</si>
  <si>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</si>
  <si>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</si>
  <si>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</si>
  <si>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</si>
  <si>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</si>
  <si>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</si>
  <si>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</si>
  <si>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</si>
  <si>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</si>
  <si>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</si>
  <si>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</si>
  <si>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</si>
  <si>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</si>
  <si>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</si>
  <si>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</si>
  <si>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</si>
  <si>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</si>
  <si>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</si>
  <si>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</si>
  <si>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</si>
  <si>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</si>
  <si>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</si>
  <si>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</si>
  <si>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</si>
  <si>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</si>
  <si>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</si>
  <si>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</si>
  <si>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</si>
  <si>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</si>
  <si>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</si>
  <si>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</si>
  <si>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</si>
  <si>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</si>
  <si>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</si>
  <si>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</si>
  <si>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</si>
  <si>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</si>
  <si>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</si>
  <si>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</si>
  <si>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</si>
  <si>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</si>
  <si>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</si>
  <si>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</si>
  <si>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</si>
  <si>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</si>
  <si>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</si>
  <si>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</si>
  <si>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</si>
  <si>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</si>
  <si>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</si>
  <si>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</si>
  <si>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</si>
  <si>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</si>
  <si>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</si>
  <si>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</si>
  <si>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</si>
  <si>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</si>
  <si>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</si>
  <si>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</si>
  <si>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</si>
  <si>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</si>
  <si>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</si>
  <si>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</si>
  <si>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</si>
  <si>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</si>
  <si>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</si>
  <si>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</si>
  <si>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</si>
  <si>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</si>
  <si>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</si>
  <si>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</si>
  <si>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</si>
  <si>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</si>
  <si>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</si>
  <si>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</si>
  <si>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</si>
  <si>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</si>
  <si>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</si>
  <si>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</si>
  <si>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</si>
  <si>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</si>
  <si>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</si>
  <si>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</si>
  <si>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</si>
  <si>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</si>
  <si>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</si>
  <si>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</si>
  <si>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</si>
  <si>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</si>
  <si>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</si>
  <si>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</si>
  <si>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</si>
  <si>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</si>
  <si>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</si>
  <si>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</si>
  <si>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</si>
  <si>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</si>
  <si>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</si>
  <si>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</si>
  <si>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</si>
  <si>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</si>
  <si>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</si>
  <si>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</si>
  <si>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</si>
  <si>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</si>
  <si>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</si>
  <si>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</si>
  <si>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</si>
  <si>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</si>
  <si>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</si>
  <si>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</si>
  <si>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</si>
  <si>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</si>
  <si>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</si>
  <si>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</si>
  <si>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</si>
  <si>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</si>
  <si>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</si>
  <si>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</si>
  <si>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</si>
  <si>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</si>
  <si>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</si>
  <si>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</si>
  <si>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</si>
  <si>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</si>
  <si>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</si>
  <si>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</si>
  <si>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</si>
  <si>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</si>
  <si>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</si>
  <si>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</si>
  <si>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</si>
  <si>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</si>
  <si>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</si>
  <si>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</si>
  <si>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</si>
  <si>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</si>
  <si>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</si>
  <si>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</si>
  <si>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</si>
  <si>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</si>
  <si>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</si>
  <si>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</si>
  <si>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</si>
  <si>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</si>
  <si>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</si>
  <si>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</si>
  <si>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</si>
  <si>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</si>
  <si>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</si>
  <si>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</si>
  <si>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</si>
  <si>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</si>
  <si>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</si>
  <si>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</si>
  <si>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</si>
  <si>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</si>
  <si>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</si>
  <si>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</si>
  <si>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</si>
  <si>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</si>
  <si>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</si>
  <si>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</si>
  <si>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</si>
  <si>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</si>
  <si>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</si>
  <si>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</si>
  <si>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</si>
  <si>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</si>
  <si>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</si>
  <si>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</si>
  <si>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</si>
  <si>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</si>
  <si>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</si>
  <si>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</si>
  <si>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</si>
  <si>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</si>
  <si>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</si>
  <si>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</si>
  <si>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</si>
  <si>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</si>
  <si>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</si>
  <si>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</si>
  <si>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</si>
  <si>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</si>
  <si>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</si>
  <si>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</si>
  <si>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</si>
  <si>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</si>
  <si>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</si>
  <si>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</si>
  <si>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</si>
  <si>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</si>
  <si>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</si>
  <si>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</si>
  <si>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</si>
  <si>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</si>
  <si>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</si>
  <si>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</si>
  <si>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</si>
  <si>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</si>
  <si>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</si>
  <si>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</si>
  <si>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</si>
  <si>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</si>
  <si>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</si>
  <si>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</si>
  <si>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</si>
  <si>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</si>
  <si>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</si>
  <si>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</si>
  <si>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</si>
  <si>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</si>
  <si>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</si>
  <si>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</si>
  <si>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</si>
  <si>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</si>
  <si>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</si>
  <si>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</si>
  <si>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</si>
  <si>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</si>
  <si>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</si>
  <si>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</si>
  <si>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</si>
  <si>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</si>
  <si>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</si>
  <si>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</si>
  <si>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</si>
  <si>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</si>
  <si>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</si>
  <si>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</si>
  <si>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</si>
  <si>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</si>
  <si>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</si>
  <si>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</si>
  <si>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</si>
  <si>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</si>
  <si>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</si>
  <si>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</si>
  <si>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</si>
  <si>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</si>
  <si>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</si>
  <si>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</si>
  <si>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</si>
  <si>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</si>
  <si>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</si>
  <si>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</si>
  <si>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</si>
  <si>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</si>
  <si>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</si>
  <si>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</si>
  <si>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</si>
  <si>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</si>
  <si>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</si>
  <si>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</si>
  <si>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</si>
  <si>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</si>
  <si>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</si>
  <si>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</si>
  <si>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</si>
  <si>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</si>
  <si>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</si>
  <si>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</si>
  <si>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</si>
  <si>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</si>
  <si>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</si>
  <si>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</si>
  <si>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</si>
  <si>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</si>
  <si>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</si>
  <si>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</si>
  <si>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</si>
  <si>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</si>
  <si>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</si>
  <si>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</si>
  <si>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</si>
  <si>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</si>
  <si>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</si>
  <si>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</si>
  <si>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</si>
  <si>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</si>
  <si>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</si>
  <si>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</si>
  <si>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</si>
  <si>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</si>
  <si>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</si>
  <si>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</si>
  <si>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</si>
  <si>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</si>
  <si>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</si>
  <si>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</si>
  <si>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</si>
  <si>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</si>
  <si>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</si>
  <si>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</si>
  <si>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</si>
  <si>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</si>
  <si>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</si>
  <si>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</si>
  <si>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</si>
  <si>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</si>
  <si>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</si>
  <si>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</si>
  <si>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</si>
  <si>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</si>
  <si>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</si>
  <si>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</si>
  <si>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</si>
  <si>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</si>
  <si>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</si>
  <si>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</si>
  <si>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</si>
  <si>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</si>
  <si>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</si>
  <si>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</si>
  <si>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</si>
  <si>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</si>
  <si>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</si>
  <si>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</si>
  <si>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</si>
  <si>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</si>
  <si>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</si>
  <si>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</si>
  <si>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</si>
  <si>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</si>
  <si>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</si>
  <si>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</si>
  <si>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</si>
  <si>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</si>
  <si>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</si>
  <si>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</si>
  <si>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</si>
  <si>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</si>
  <si>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</si>
  <si>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</si>
  <si>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</si>
  <si>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</si>
  <si>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</si>
  <si>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</si>
  <si>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</si>
  <si>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</si>
  <si>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</si>
  <si>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</si>
  <si>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</si>
  <si>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</si>
  <si>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</si>
  <si>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</si>
  <si>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</si>
  <si>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</si>
  <si>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</si>
  <si>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</si>
  <si>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</si>
  <si>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</si>
  <si>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</si>
  <si>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</si>
  <si>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</si>
  <si>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</si>
  <si>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</si>
  <si>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</si>
  <si>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</si>
  <si>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</si>
  <si>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</si>
  <si>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</si>
  <si>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</si>
  <si>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</si>
  <si>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</si>
  <si>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</si>
  <si>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</si>
  <si>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</si>
  <si>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</si>
  <si>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</si>
  <si>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</si>
  <si>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</si>
  <si>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</si>
  <si>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</si>
  <si>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</si>
  <si>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</si>
  <si>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</si>
  <si>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</si>
  <si>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</si>
  <si>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</si>
  <si>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</si>
  <si>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</si>
  <si>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</si>
  <si>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</si>
  <si>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</si>
  <si>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</si>
  <si>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</si>
  <si>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</si>
  <si>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</si>
  <si>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</si>
  <si>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</si>
  <si>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</si>
  <si>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</si>
  <si>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</si>
  <si>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</si>
  <si>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</si>
  <si>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</si>
  <si>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</si>
  <si>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</si>
  <si>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</si>
  <si>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</si>
  <si>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</si>
  <si>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</si>
  <si>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</si>
  <si>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</si>
  <si>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</si>
  <si>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</si>
  <si>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</si>
  <si>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</si>
  <si>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</si>
  <si>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</si>
  <si>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</si>
  <si>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</si>
  <si>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</si>
  <si>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</si>
  <si>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</si>
  <si>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</si>
  <si>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</si>
  <si>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</si>
  <si>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</si>
  <si>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</si>
  <si>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</si>
  <si>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</si>
  <si>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</si>
  <si>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</si>
  <si>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</si>
  <si>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</si>
  <si>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</si>
  <si>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</si>
  <si>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</si>
  <si>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</si>
  <si>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</si>
  <si>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</si>
  <si>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</si>
  <si>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</si>
  <si>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</si>
  <si>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</si>
  <si>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</si>
  <si>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</si>
  <si>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</si>
  <si>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</si>
  <si>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</si>
  <si>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</si>
  <si>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</si>
  <si>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</si>
  <si>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</si>
  <si>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</si>
  <si>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</si>
  <si>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</si>
  <si>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</si>
  <si>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</si>
  <si>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</si>
  <si>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</si>
  <si>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</si>
  <si>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</si>
  <si>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</si>
  <si>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</si>
  <si>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</si>
  <si>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</si>
  <si>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</si>
  <si>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</si>
  <si>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</si>
  <si>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</si>
  <si>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</si>
  <si>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</si>
  <si>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</si>
  <si>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</si>
  <si>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</si>
  <si>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</si>
  <si>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</si>
  <si>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</si>
  <si>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</si>
  <si>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</si>
  <si>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</si>
  <si>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</si>
  <si>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</si>
  <si>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</si>
  <si>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</si>
  <si>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</si>
  <si>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</si>
  <si>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</si>
  <si>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</si>
  <si>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</si>
  <si>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</si>
  <si>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</si>
  <si>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</si>
  <si>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</si>
  <si>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</si>
  <si>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</si>
  <si>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</si>
  <si>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</si>
  <si>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</si>
  <si>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</si>
  <si>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</si>
  <si>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</si>
  <si>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</si>
  <si>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</si>
  <si>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</si>
  <si>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</si>
  <si>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</si>
  <si>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</si>
  <si>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</si>
  <si>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</si>
  <si>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</si>
  <si>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</si>
  <si>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</si>
  <si>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</si>
  <si>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</si>
  <si>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</si>
  <si>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</si>
  <si>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</si>
  <si>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</si>
  <si>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</si>
  <si>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</si>
  <si>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</si>
  <si>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</si>
  <si>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</si>
  <si>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</si>
  <si>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</si>
  <si>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</si>
  <si>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</si>
  <si>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</si>
  <si>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</si>
  <si>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</si>
  <si>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</si>
  <si>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</si>
  <si>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</si>
  <si>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</si>
  <si>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</si>
  <si>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</si>
  <si>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</si>
  <si>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</si>
  <si>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</si>
  <si>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</si>
  <si>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</si>
  <si>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</si>
  <si>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</si>
  <si>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</si>
  <si>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</si>
  <si>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</si>
  <si>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</si>
  <si>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</si>
  <si>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</si>
  <si>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</si>
  <si>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</si>
  <si>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</si>
  <si>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</si>
  <si>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</si>
  <si>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</si>
  <si>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</si>
  <si>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</si>
  <si>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</si>
  <si>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</si>
  <si>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</si>
  <si>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</si>
  <si>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</si>
  <si>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</si>
  <si>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</si>
  <si>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</si>
  <si>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</si>
  <si>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</si>
  <si>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</si>
  <si>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</si>
  <si>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</si>
  <si>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</si>
  <si>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</si>
  <si>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</si>
  <si>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</si>
  <si>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</si>
  <si>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</si>
  <si>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</si>
  <si>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</si>
  <si>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</si>
  <si>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</si>
  <si>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</si>
  <si>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</si>
  <si>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</si>
  <si>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</si>
  <si>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</si>
  <si>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</si>
  <si>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</si>
  <si>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</si>
  <si>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</si>
  <si>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</si>
  <si>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</si>
  <si>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</si>
  <si>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</si>
  <si>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</si>
  <si>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</si>
  <si>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</si>
  <si>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</si>
  <si>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</si>
  <si>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</si>
  <si>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</si>
  <si>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</si>
  <si>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</si>
  <si>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</si>
  <si>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</si>
  <si>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</si>
  <si>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</si>
  <si>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</si>
  <si>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</si>
  <si>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</si>
  <si>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</si>
  <si>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</si>
  <si>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</si>
  <si>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</si>
  <si>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</si>
  <si>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</si>
  <si>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</si>
  <si>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</si>
  <si>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</si>
  <si>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</si>
  <si>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</si>
  <si>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</si>
  <si>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</si>
  <si>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</si>
  <si>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</si>
  <si>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</si>
  <si>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</si>
  <si>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</si>
  <si>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</si>
  <si>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</si>
  <si>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</si>
  <si>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</si>
  <si>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</si>
  <si>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</si>
  <si>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</si>
  <si>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</si>
  <si>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</si>
  <si>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</si>
  <si>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</si>
  <si>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</si>
  <si>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</si>
  <si>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</si>
  <si>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</si>
  <si>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</si>
  <si>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</si>
  <si>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</si>
  <si>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</si>
  <si>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</si>
  <si>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</si>
  <si>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</si>
  <si>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</si>
  <si>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</si>
  <si>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</si>
  <si>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</si>
  <si>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</si>
  <si>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</si>
  <si>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</si>
  <si>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</si>
  <si>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</si>
  <si>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</si>
  <si>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</si>
  <si>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</si>
  <si>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</si>
  <si>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</si>
  <si>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</si>
  <si>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</si>
  <si>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</si>
  <si>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</si>
  <si>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</si>
  <si>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</si>
  <si>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</si>
  <si>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</si>
  <si>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</si>
  <si>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</si>
  <si>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</si>
  <si>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</si>
  <si>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</si>
  <si>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</si>
  <si>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</si>
  <si>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</si>
  <si>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</si>
  <si>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</si>
  <si>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</si>
  <si>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</si>
  <si>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</si>
  <si>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</si>
  <si>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</si>
  <si>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</si>
  <si>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</si>
  <si>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</si>
  <si>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</si>
  <si>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</si>
  <si>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</si>
  <si>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</si>
  <si>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</si>
  <si>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</si>
  <si>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</si>
  <si>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</si>
  <si>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</si>
  <si>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</si>
  <si>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</si>
  <si>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</si>
  <si>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</si>
  <si>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</si>
  <si>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</si>
  <si>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</si>
  <si>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</si>
  <si>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</si>
  <si>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</si>
  <si>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</si>
  <si>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</si>
  <si>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</si>
  <si>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</si>
  <si>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</si>
  <si>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</si>
  <si>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</si>
  <si>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</si>
  <si>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</si>
  <si>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</si>
  <si>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</si>
  <si>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</si>
  <si>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</si>
  <si>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</si>
  <si>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</si>
  <si>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</si>
  <si>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</si>
  <si>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</si>
  <si>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</si>
  <si>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</si>
  <si>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</si>
  <si>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</si>
  <si>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</si>
  <si>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</si>
  <si>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</si>
  <si>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</si>
  <si>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</si>
  <si>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</si>
  <si>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</si>
  <si>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</si>
  <si>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</si>
  <si>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</si>
  <si>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</si>
  <si>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</si>
  <si>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</si>
  <si>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</si>
  <si>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</si>
  <si>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</si>
  <si>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</si>
  <si>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</si>
  <si>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</si>
  <si>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</si>
  <si>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</si>
  <si>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</si>
  <si>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</si>
  <si>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</si>
  <si>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</si>
  <si>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</si>
  <si>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</si>
  <si>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</si>
  <si>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</si>
  <si>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</si>
  <si>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</si>
  <si>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</si>
  <si>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</si>
  <si>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</si>
  <si>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</si>
  <si>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</si>
  <si>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</si>
  <si>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</si>
  <si>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</si>
  <si>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</si>
  <si>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</si>
  <si>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</si>
  <si>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</si>
  <si>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</si>
  <si>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</si>
  <si>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</si>
  <si>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</si>
  <si>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</si>
  <si>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</si>
  <si>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</si>
  <si>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</si>
  <si>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</si>
  <si>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</si>
  <si>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</si>
  <si>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</si>
  <si>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</si>
  <si>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</si>
  <si>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</si>
  <si>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</si>
  <si>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</si>
  <si>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</si>
  <si>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</si>
  <si>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</si>
  <si>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</si>
  <si>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</si>
  <si>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</si>
  <si>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</si>
  <si>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</si>
  <si>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</si>
  <si>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</si>
  <si>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</si>
  <si>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</si>
  <si>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</si>
  <si>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</si>
  <si>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</si>
  <si>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</si>
  <si>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</si>
  <si>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</si>
  <si>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</si>
  <si>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</si>
  <si>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</si>
  <si>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</si>
  <si>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</si>
  <si>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</si>
  <si>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</si>
  <si>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</si>
  <si>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</si>
  <si>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</si>
  <si>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</si>
  <si>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</si>
  <si>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</si>
  <si>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</si>
  <si>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</si>
  <si>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</si>
  <si>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</si>
  <si>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</si>
  <si>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</si>
  <si>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</si>
  <si>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</si>
  <si>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</si>
  <si>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</si>
  <si>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</si>
  <si>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</si>
  <si>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</si>
  <si>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</si>
  <si>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</si>
  <si>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</si>
  <si>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</si>
  <si>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</si>
  <si>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</si>
  <si>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</si>
  <si>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</si>
  <si>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</si>
  <si>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</si>
  <si>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</si>
  <si>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</si>
  <si>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</si>
  <si>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</si>
  <si>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</si>
  <si>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</si>
  <si>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</si>
  <si>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</si>
  <si>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</si>
  <si>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</si>
  <si>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</si>
  <si>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</si>
  <si>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</si>
  <si>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</si>
  <si>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</si>
  <si>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</si>
  <si>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</si>
  <si>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</si>
  <si>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</si>
  <si>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</si>
  <si>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</si>
  <si>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</si>
  <si>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</si>
  <si>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</si>
  <si>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</si>
  <si>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</si>
  <si>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</si>
  <si>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</si>
  <si>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</si>
  <si>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</si>
  <si>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</si>
  <si>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</si>
  <si>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</si>
  <si>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</si>
  <si>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</si>
  <si>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</si>
  <si>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</si>
  <si>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</si>
  <si>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</si>
  <si>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</si>
  <si>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</si>
  <si>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</si>
  <si>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</si>
  <si>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</si>
  <si>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</si>
  <si>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</si>
  <si>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</si>
  <si>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</si>
  <si>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</si>
  <si>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</si>
  <si>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</si>
  <si>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</si>
  <si>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</si>
  <si>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</si>
  <si>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</si>
  <si>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</si>
  <si>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</si>
  <si>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</si>
  <si>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</si>
  <si>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</si>
  <si>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</si>
  <si>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</si>
  <si>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</si>
  <si>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</si>
  <si>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</si>
  <si>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</si>
  <si>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</si>
  <si>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</si>
  <si>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</si>
  <si>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</si>
  <si>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</si>
  <si>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</si>
  <si>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</si>
  <si>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</si>
  <si>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</si>
  <si>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</si>
  <si>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</si>
  <si>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</si>
  <si>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</si>
  <si>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</si>
  <si>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</si>
  <si>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</si>
  <si>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</si>
  <si>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</si>
  <si>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</si>
  <si>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</si>
  <si>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</si>
  <si>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</si>
  <si>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</si>
  <si>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</si>
  <si>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</si>
  <si>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</si>
  <si>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</si>
  <si>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</si>
  <si>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</si>
  <si>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</si>
  <si>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</si>
  <si>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</si>
  <si>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</si>
  <si>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</si>
  <si>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</si>
  <si>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</si>
  <si>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</si>
  <si>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</si>
  <si>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</si>
  <si>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</si>
  <si>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</si>
  <si>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</si>
  <si>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</si>
  <si>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</si>
  <si>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</si>
  <si>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</si>
  <si>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</si>
  <si>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</si>
  <si>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</si>
  <si>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</si>
  <si>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</si>
  <si>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</si>
  <si>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</si>
  <si>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</si>
  <si>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</si>
  <si>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</si>
  <si>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</si>
  <si>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</si>
  <si>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</si>
  <si>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</si>
  <si>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</si>
  <si>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</si>
  <si>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</si>
  <si>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</si>
  <si>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</si>
  <si>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</si>
  <si>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</si>
  <si>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</si>
  <si>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</si>
  <si>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</si>
  <si>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</si>
  <si>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</si>
  <si>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</si>
  <si>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</si>
  <si>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</si>
  <si>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</si>
  <si>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</si>
  <si>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</si>
  <si>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</si>
  <si>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</si>
  <si>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</si>
  <si>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</si>
  <si>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</si>
  <si>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</si>
  <si>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</si>
  <si>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</si>
  <si>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</si>
  <si>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</si>
  <si>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</si>
  <si>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</si>
  <si>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</si>
  <si>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</si>
  <si>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</si>
  <si>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</si>
  <si>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</si>
  <si>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</si>
  <si>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</si>
  <si>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</si>
  <si>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</si>
  <si>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</si>
  <si>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</si>
  <si>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</si>
  <si>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</si>
  <si>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</si>
  <si>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</si>
  <si>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</si>
  <si>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</si>
  <si>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</si>
  <si>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</si>
  <si>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</si>
  <si>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</si>
  <si>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</si>
  <si>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</si>
  <si>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</si>
  <si>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</si>
  <si>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</si>
  <si>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</si>
  <si>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</si>
  <si>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</si>
  <si>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</si>
  <si>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</si>
  <si>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</si>
  <si>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</si>
  <si>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</si>
  <si>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</si>
  <si>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</si>
  <si>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</si>
  <si>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</si>
  <si>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</si>
  <si>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</si>
  <si>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</si>
  <si>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</si>
  <si>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</si>
  <si>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</si>
  <si>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</si>
  <si>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</si>
  <si>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</si>
  <si>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</si>
  <si>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</si>
  <si>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</si>
  <si>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</si>
  <si>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</si>
  <si>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</si>
  <si>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</si>
  <si>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</si>
  <si>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</si>
  <si>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</si>
  <si>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</si>
  <si>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</si>
  <si>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</si>
  <si>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</si>
  <si>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</si>
  <si>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</si>
  <si>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</si>
  <si>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</si>
  <si>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</si>
  <si>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</si>
  <si>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</si>
  <si>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</si>
  <si>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</si>
  <si>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</si>
  <si>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</si>
  <si>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</si>
  <si>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</si>
  <si>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</si>
  <si>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</si>
  <si>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</si>
  <si>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</si>
  <si>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</si>
  <si>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</si>
  <si>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</si>
  <si>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</si>
  <si>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</si>
  <si>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</si>
  <si>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</si>
  <si>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</si>
  <si>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</si>
  <si>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</si>
  <si>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</si>
  <si>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</si>
  <si>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</si>
  <si>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</si>
  <si>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</si>
  <si>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</si>
  <si>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</si>
  <si>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</si>
  <si>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</si>
  <si>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</si>
  <si>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</si>
  <si>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</si>
  <si>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</si>
  <si>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</si>
  <si>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</si>
  <si>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</si>
  <si>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</si>
  <si>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</si>
  <si>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</si>
  <si>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</si>
  <si>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</si>
  <si>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</si>
  <si>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</si>
  <si>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</si>
  <si>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</si>
  <si>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</si>
  <si>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</si>
  <si>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</si>
  <si>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</si>
  <si>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</si>
  <si>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</si>
  <si>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</si>
  <si>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</si>
  <si>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</si>
  <si>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</si>
  <si>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</si>
  <si>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</si>
  <si>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</si>
  <si>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</si>
  <si>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</si>
  <si>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</si>
  <si>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</si>
  <si>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</si>
  <si>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</si>
  <si>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</si>
  <si>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</si>
  <si>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</si>
  <si>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</si>
  <si>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</si>
  <si>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</si>
  <si>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</si>
  <si>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</si>
  <si>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</si>
  <si>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</si>
  <si>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</si>
  <si>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</si>
  <si>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</si>
  <si>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</si>
  <si>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</si>
  <si>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</si>
  <si>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</si>
  <si>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</si>
  <si>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</si>
  <si>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</si>
  <si>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</si>
  <si>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</si>
  <si>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</si>
  <si>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</si>
  <si>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</si>
  <si>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</si>
  <si>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</si>
  <si>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</si>
  <si>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</si>
  <si>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</si>
  <si>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</si>
  <si>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</si>
  <si>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</si>
  <si>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</si>
  <si>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</si>
  <si>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</si>
  <si>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</si>
  <si>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</si>
  <si>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</si>
  <si>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</si>
  <si>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</si>
  <si>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</si>
  <si>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</si>
  <si>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</si>
  <si>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</si>
  <si>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</si>
  <si>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</si>
  <si>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</si>
  <si>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</si>
  <si>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</si>
  <si>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</si>
  <si>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</si>
  <si>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</si>
  <si>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</si>
  <si>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</si>
  <si>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</si>
  <si>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</si>
  <si>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</si>
  <si>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</si>
  <si>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</si>
  <si>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</si>
  <si>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</si>
  <si>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</si>
  <si>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</si>
  <si>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</si>
  <si>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</si>
  <si>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</si>
  <si>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</si>
  <si>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</si>
  <si>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</si>
  <si>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</si>
  <si>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</si>
  <si>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</si>
  <si>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</si>
  <si>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</si>
  <si>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</si>
  <si>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</si>
  <si>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</si>
  <si>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</si>
  <si>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</si>
  <si>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</si>
  <si>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</si>
  <si>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</si>
  <si>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</si>
  <si>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</si>
  <si>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</si>
  <si>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</si>
  <si>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</si>
  <si>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</si>
  <si>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</si>
  <si>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</si>
  <si>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</si>
  <si>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</si>
  <si>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</si>
  <si>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</si>
  <si>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</si>
  <si>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</si>
  <si>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</si>
  <si>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</si>
  <si>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</si>
  <si>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</si>
  <si>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</si>
  <si>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</si>
  <si>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</si>
  <si>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</si>
  <si>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</si>
  <si>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</si>
  <si>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</si>
  <si>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</si>
  <si>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</si>
  <si>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</si>
  <si>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</si>
  <si>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</si>
  <si>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</si>
  <si>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</si>
  <si>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</si>
  <si>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</si>
  <si>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</si>
  <si>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</si>
  <si>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</si>
  <si>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</si>
  <si>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</si>
  <si>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</si>
  <si>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</si>
  <si>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</si>
  <si>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</si>
  <si>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</si>
  <si>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</si>
  <si>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</si>
  <si>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</si>
  <si>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</si>
  <si>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</si>
  <si>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</si>
  <si>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</si>
  <si>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</si>
  <si>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</si>
  <si>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</si>
  <si>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</si>
  <si>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</si>
  <si>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</si>
  <si>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</si>
  <si>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</si>
  <si>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</si>
  <si>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</si>
  <si>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</si>
  <si>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</si>
  <si>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</si>
  <si>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</si>
  <si>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</si>
  <si>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</si>
  <si>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</si>
  <si>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</si>
  <si>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</si>
  <si>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</si>
  <si>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</si>
  <si>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</si>
  <si>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</si>
  <si>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</si>
  <si>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</si>
  <si>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</si>
  <si>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</si>
  <si>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</si>
  <si>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</si>
  <si>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</si>
  <si>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</si>
  <si>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</si>
  <si>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</si>
  <si>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</si>
  <si>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</si>
  <si>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</si>
  <si>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</si>
  <si>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</si>
  <si>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</si>
  <si>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</si>
  <si>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</si>
  <si>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</si>
  <si>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</si>
  <si>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</si>
  <si>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</si>
  <si>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</si>
  <si>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</si>
  <si>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</si>
  <si>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</si>
  <si>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</si>
  <si>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</si>
  <si>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</si>
  <si>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</si>
  <si>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</si>
  <si>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</si>
  <si>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</si>
  <si>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</si>
  <si>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</si>
  <si>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</si>
  <si>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</si>
  <si>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</si>
  <si>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</si>
  <si>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</si>
  <si>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</si>
  <si>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</si>
  <si>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</si>
  <si>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</si>
  <si>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</si>
  <si>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</si>
  <si>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</si>
  <si>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</si>
  <si>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</si>
  <si>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</si>
  <si>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</si>
  <si>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</si>
  <si>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</si>
  <si>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</si>
  <si>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</si>
  <si>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</si>
  <si>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</si>
  <si>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</si>
  <si>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</si>
  <si>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</si>
  <si>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</si>
  <si>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</si>
  <si>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</si>
  <si>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</si>
  <si>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</si>
  <si>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</si>
  <si>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</si>
  <si>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</si>
  <si>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</si>
  <si>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</si>
  <si>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</si>
  <si>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</si>
  <si>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</si>
  <si>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</si>
  <si>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</si>
  <si>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</si>
  <si>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</si>
  <si>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</si>
  <si>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</si>
  <si>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</si>
  <si>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</si>
  <si>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</si>
  <si>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</si>
  <si>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</si>
  <si>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</si>
  <si>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</si>
  <si>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</si>
  <si>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</si>
  <si>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</si>
  <si>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</si>
  <si>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</si>
  <si>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</si>
  <si>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</si>
  <si>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</si>
  <si>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</si>
  <si>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</si>
  <si>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</si>
  <si>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</si>
  <si>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</si>
  <si>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</si>
  <si>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</si>
  <si>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</si>
  <si>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</si>
  <si>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</si>
  <si>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</si>
  <si>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</si>
  <si>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</si>
  <si>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</si>
  <si>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</si>
  <si>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</si>
  <si>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</si>
  <si>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</si>
  <si>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</si>
  <si>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</si>
  <si>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</si>
  <si>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</si>
  <si>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</si>
  <si>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</si>
  <si>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</si>
  <si>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</si>
  <si>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</si>
  <si>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</si>
  <si>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</si>
  <si>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</si>
  <si>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</si>
  <si>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</si>
  <si>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</si>
  <si>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</si>
  <si>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</si>
  <si>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</si>
  <si>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</si>
  <si>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</si>
  <si>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</si>
  <si>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</si>
  <si>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</si>
  <si>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</si>
  <si>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</si>
  <si>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</si>
  <si>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</si>
  <si>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</si>
  <si>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</si>
  <si>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</si>
  <si>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</si>
  <si>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</si>
  <si>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</si>
  <si>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</si>
  <si>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</si>
  <si>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</si>
  <si>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</si>
  <si>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</si>
  <si>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</si>
  <si>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</si>
  <si>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</si>
  <si>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</si>
  <si>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</si>
  <si>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</si>
  <si>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</si>
  <si>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</si>
  <si>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</si>
  <si>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</si>
  <si>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</si>
  <si>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</si>
  <si>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</si>
  <si>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</si>
  <si>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</si>
  <si>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</si>
  <si>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</si>
  <si>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</si>
  <si>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</si>
  <si>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</si>
  <si>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</si>
  <si>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</si>
  <si>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</si>
  <si>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</si>
  <si>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</si>
  <si>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</si>
  <si>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</si>
  <si>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</si>
  <si>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</si>
  <si>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</si>
  <si>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</si>
  <si>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</si>
  <si>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</si>
  <si>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</si>
  <si>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</si>
  <si>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</si>
  <si>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</si>
  <si>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</si>
  <si>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</si>
  <si>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</si>
  <si>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</si>
  <si>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</si>
  <si>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</si>
  <si>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</si>
  <si>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</si>
  <si>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</si>
  <si>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</si>
  <si>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</si>
  <si>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</si>
  <si>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</si>
  <si>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</si>
  <si>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</si>
  <si>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</si>
  <si>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</si>
  <si>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</si>
  <si>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</si>
  <si>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</si>
  <si>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</si>
  <si>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</si>
  <si>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</si>
  <si>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</si>
  <si>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</si>
  <si>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</si>
  <si>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</si>
  <si>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</si>
  <si>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</si>
  <si>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</si>
  <si>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</si>
  <si>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</si>
  <si>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</si>
  <si>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</si>
  <si>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</si>
  <si>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</si>
  <si>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</si>
  <si>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</si>
  <si>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</si>
  <si>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</si>
  <si>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</si>
  <si>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</si>
  <si>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</si>
  <si>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</si>
  <si>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</si>
  <si>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</si>
  <si>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</si>
  <si>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</si>
  <si>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</si>
  <si>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</si>
  <si>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</si>
  <si>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</si>
  <si>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</si>
  <si>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</si>
  <si>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</si>
  <si>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</si>
  <si>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</si>
  <si>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</si>
  <si>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</si>
  <si>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</si>
  <si>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</si>
  <si>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</si>
  <si>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</si>
  <si>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</si>
  <si>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</si>
  <si>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</si>
  <si>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</si>
  <si>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</si>
  <si>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</si>
  <si>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</si>
  <si>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</si>
  <si>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</si>
  <si>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</si>
  <si>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</si>
  <si>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</si>
  <si>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</si>
  <si>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</si>
  <si>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</si>
  <si>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</si>
  <si>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</si>
  <si>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</si>
  <si>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</si>
  <si>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</si>
  <si>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</si>
  <si>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</si>
  <si>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</si>
  <si>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</si>
  <si>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</si>
  <si>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</si>
  <si>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</si>
  <si>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</si>
  <si>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</si>
  <si>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</si>
  <si>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</si>
  <si>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</si>
  <si>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</si>
  <si>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</si>
  <si>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</si>
  <si>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</si>
  <si>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</si>
  <si>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</si>
  <si>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</si>
  <si>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</si>
  <si>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</si>
  <si>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</si>
  <si>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</si>
  <si>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</si>
  <si>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</si>
  <si>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</si>
  <si>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</si>
  <si>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</si>
  <si>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</si>
  <si>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</si>
  <si>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</si>
  <si>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</si>
  <si>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</si>
  <si>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</si>
  <si>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</si>
  <si>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</si>
  <si>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</si>
  <si>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</si>
  <si>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</si>
  <si>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</si>
  <si>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</si>
  <si>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</si>
  <si>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</si>
  <si>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</si>
  <si>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</si>
  <si>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</si>
  <si>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</si>
  <si>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</si>
  <si>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</si>
  <si>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</si>
  <si>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</si>
  <si>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</si>
  <si>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</si>
  <si>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</si>
  <si>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</si>
  <si>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</si>
  <si>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</si>
  <si>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</si>
  <si>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</si>
  <si>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</si>
  <si>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</si>
  <si>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</si>
  <si>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</si>
  <si>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</si>
  <si>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</si>
  <si>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</si>
  <si>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</si>
  <si>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</si>
  <si>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</si>
  <si>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</si>
  <si>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</si>
  <si>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</si>
  <si>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</si>
  <si>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</si>
  <si>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</si>
  <si>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</si>
  <si>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</si>
  <si>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</si>
  <si>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</si>
  <si>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</si>
  <si>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</si>
  <si>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</si>
  <si>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</si>
  <si>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</si>
  <si>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</si>
  <si>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</si>
  <si>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</si>
  <si>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</si>
  <si>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</si>
  <si>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</si>
  <si>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</si>
  <si>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</si>
  <si>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</si>
  <si>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</si>
  <si>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</si>
  <si>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</si>
  <si>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</si>
  <si>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</si>
  <si>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</si>
  <si>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</si>
  <si>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</si>
  <si>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</si>
  <si>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</si>
  <si>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</si>
  <si>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</si>
  <si>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</si>
  <si>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</si>
  <si>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</si>
  <si>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</si>
  <si>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</si>
  <si>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</si>
  <si>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</si>
  <si>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</si>
  <si>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</si>
  <si>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</si>
  <si>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</si>
  <si>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</si>
  <si>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</si>
  <si>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</si>
  <si>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</si>
  <si>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</si>
  <si>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</si>
  <si>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</si>
  <si>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</si>
  <si>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</si>
  <si>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</si>
  <si>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</si>
  <si>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</si>
  <si>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</si>
  <si>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</si>
  <si>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</si>
  <si>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</si>
  <si>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</si>
  <si>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</si>
  <si>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</si>
  <si>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</si>
  <si>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</si>
  <si>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</si>
  <si>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</si>
  <si>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</si>
  <si>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</si>
  <si>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</si>
  <si>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</si>
  <si>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</si>
  <si>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</si>
  <si>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</si>
  <si>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</si>
  <si>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</si>
  <si>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</si>
  <si>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</si>
  <si>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</si>
  <si>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</si>
  <si>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</si>
  <si>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</si>
  <si>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</si>
  <si>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</si>
  <si>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</si>
  <si>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</si>
  <si>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</si>
  <si>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</si>
  <si>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</si>
  <si>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</si>
  <si>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</si>
  <si>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</si>
  <si>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</si>
  <si>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</si>
  <si>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</si>
  <si>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</si>
  <si>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</si>
  <si>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</si>
  <si>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</si>
  <si>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</si>
  <si>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</si>
  <si>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</si>
  <si>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</si>
  <si>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</si>
  <si>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</si>
  <si>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</si>
  <si>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</si>
  <si>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</si>
  <si>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</si>
  <si>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</si>
  <si>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</si>
  <si>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</si>
  <si>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</si>
  <si>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</si>
  <si>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</si>
  <si>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</si>
  <si>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</si>
  <si>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</si>
  <si>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</si>
  <si>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</si>
  <si>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</si>
  <si>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</si>
  <si>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</si>
  <si>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</si>
  <si>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</si>
  <si>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</si>
  <si>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</si>
  <si>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</si>
  <si>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</si>
  <si>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</si>
  <si>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</si>
  <si>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</si>
  <si>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</si>
  <si>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</si>
  <si>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</si>
  <si>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</si>
  <si>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</si>
  <si>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</si>
  <si>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</si>
  <si>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</si>
  <si>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</si>
  <si>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</si>
  <si>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</si>
  <si>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</si>
  <si>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</si>
  <si>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</si>
  <si>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</si>
  <si>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</si>
  <si>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</si>
  <si>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</si>
  <si>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</si>
  <si>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</si>
  <si>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</si>
  <si>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</si>
  <si>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</si>
  <si>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</si>
  <si>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</si>
  <si>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</si>
  <si>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</si>
  <si>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</si>
  <si>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</si>
  <si>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</si>
  <si>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</si>
  <si>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</si>
  <si>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</si>
  <si>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</si>
  <si>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</si>
  <si>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</si>
  <si>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</si>
  <si>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</si>
  <si>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</si>
  <si>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</si>
  <si>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</si>
  <si>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</si>
  <si>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</si>
  <si>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</si>
  <si>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</si>
  <si>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</si>
  <si>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</si>
  <si>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</si>
  <si>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</si>
  <si>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</si>
  <si>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</si>
  <si>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</si>
  <si>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</si>
  <si>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</si>
  <si>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</si>
  <si>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</si>
  <si>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</si>
  <si>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</si>
  <si>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</si>
  <si>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</si>
  <si>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</si>
  <si>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</si>
  <si>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</si>
  <si>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</si>
  <si>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</si>
  <si>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</si>
  <si>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</si>
  <si>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</si>
  <si>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</si>
  <si>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</si>
  <si>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</si>
  <si>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</si>
  <si>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</si>
  <si>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</si>
  <si>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</si>
  <si>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</si>
  <si>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</si>
  <si>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</si>
  <si>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</si>
  <si>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</si>
  <si>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</si>
  <si>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</si>
  <si>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</si>
  <si>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</si>
  <si>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</si>
  <si>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</si>
  <si>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</si>
  <si>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</si>
  <si>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</si>
  <si>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</si>
  <si>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</si>
  <si>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</si>
  <si>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</si>
  <si>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</si>
  <si>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</si>
  <si>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</si>
  <si>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</si>
  <si>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</si>
  <si>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</si>
  <si>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</si>
  <si>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</si>
  <si>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</si>
  <si>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</si>
  <si>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</si>
  <si>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</si>
  <si>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</si>
  <si>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</si>
  <si>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</si>
  <si>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</si>
  <si>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</si>
  <si>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</si>
  <si>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</si>
  <si>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</si>
  <si>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</si>
  <si>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</si>
  <si>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</si>
  <si>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</si>
  <si>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</si>
  <si>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</si>
  <si>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</si>
  <si>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</si>
  <si>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</si>
  <si>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</si>
  <si>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</si>
  <si>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</si>
  <si>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</si>
  <si>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</si>
  <si>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</si>
  <si>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</si>
  <si>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</si>
  <si>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</si>
  <si>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</si>
  <si>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</si>
  <si>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</si>
  <si>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</si>
  <si>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</si>
  <si>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</si>
  <si>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</si>
  <si>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</si>
  <si>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</si>
  <si>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</si>
  <si>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</si>
  <si>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</si>
  <si>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</si>
  <si>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</si>
  <si>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</si>
  <si>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</si>
  <si>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</si>
  <si>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</si>
  <si>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</si>
  <si>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</si>
  <si>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</si>
  <si>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</si>
  <si>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</si>
  <si>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</si>
  <si>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</si>
  <si>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</si>
  <si>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</si>
  <si>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</si>
  <si>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</si>
  <si>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</si>
  <si>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</si>
  <si>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</si>
  <si>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</si>
  <si>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</si>
  <si>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</si>
  <si>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</si>
  <si>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</si>
  <si>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</si>
  <si>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</si>
  <si>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</si>
  <si>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</si>
  <si>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</si>
  <si>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</si>
  <si>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</si>
  <si>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</si>
  <si>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</si>
  <si>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</si>
  <si>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</si>
  <si>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</si>
  <si>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</si>
  <si>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</si>
  <si>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</si>
  <si>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</si>
  <si>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</si>
  <si>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</si>
  <si>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</si>
  <si>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</si>
  <si>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</si>
  <si>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</si>
  <si>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</si>
  <si>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</si>
  <si>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</si>
  <si>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</si>
  <si>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</si>
  <si>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</si>
  <si>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</si>
  <si>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</si>
  <si>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</si>
  <si>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</si>
  <si>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</si>
  <si>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</si>
  <si>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</si>
  <si>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</si>
  <si>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</si>
  <si>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</si>
  <si>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</si>
  <si>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</si>
  <si>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</si>
  <si>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</si>
  <si>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</si>
  <si>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</si>
  <si>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</si>
  <si>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</si>
  <si>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</si>
  <si>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</si>
  <si>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</si>
  <si>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</si>
  <si>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</si>
  <si>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</si>
  <si>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</si>
  <si>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</si>
  <si>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</si>
  <si>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</si>
  <si>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</si>
  <si>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</si>
  <si>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</si>
  <si>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</si>
  <si>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</si>
  <si>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</si>
  <si>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</si>
  <si>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</si>
  <si>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</si>
  <si>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</si>
  <si>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</si>
  <si>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</si>
  <si>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</si>
  <si>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</si>
  <si>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</si>
  <si>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</si>
  <si>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</si>
  <si>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</si>
  <si>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</si>
  <si>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</si>
  <si>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</si>
  <si>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</si>
  <si>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</si>
  <si>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</si>
  <si>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</si>
  <si>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</si>
  <si>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</si>
  <si>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</si>
  <si>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</si>
  <si>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</si>
  <si>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</si>
  <si>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</si>
  <si>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</si>
  <si>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</si>
  <si>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</si>
  <si>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</si>
  <si>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</si>
  <si>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</si>
  <si>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</si>
  <si>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</si>
  <si>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</si>
  <si>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</si>
  <si>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</si>
  <si>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</si>
  <si>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</si>
  <si>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</si>
  <si>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</si>
  <si>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</si>
  <si>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</si>
  <si>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</si>
  <si>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</si>
  <si>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</si>
  <si>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</si>
  <si>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</si>
  <si>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</si>
  <si>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</si>
  <si>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</si>
  <si>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</si>
  <si>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</si>
  <si>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</si>
  <si>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</si>
  <si>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</si>
  <si>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</si>
  <si>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</si>
  <si>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</si>
  <si>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</si>
  <si>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</si>
  <si>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</si>
  <si>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</si>
  <si>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</si>
  <si>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</si>
  <si>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</si>
  <si>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</si>
  <si>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</si>
  <si>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</si>
  <si>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</si>
  <si>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</si>
  <si>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</si>
  <si>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</si>
  <si>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</si>
  <si>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</si>
  <si>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</si>
  <si>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</si>
  <si>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</si>
  <si>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</si>
  <si>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</si>
  <si>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</si>
  <si>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</si>
  <si>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</si>
  <si>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</si>
  <si>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</si>
  <si>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</si>
  <si>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</si>
  <si>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</si>
  <si>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</si>
  <si>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</si>
  <si>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</si>
  <si>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</si>
  <si>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</si>
  <si>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</si>
  <si>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</si>
  <si>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</si>
  <si>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</si>
  <si>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</si>
  <si>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</si>
  <si>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</si>
  <si>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</si>
  <si>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</si>
  <si>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</si>
  <si>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</si>
  <si>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</si>
  <si>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</si>
  <si>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</si>
  <si>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</si>
  <si>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</si>
  <si>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</si>
  <si>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</si>
  <si>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</si>
  <si>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</si>
  <si>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</si>
  <si>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</si>
  <si>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</si>
  <si>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</si>
  <si>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</si>
  <si>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</si>
  <si>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</si>
  <si>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</si>
  <si>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</si>
  <si>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</si>
  <si>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</si>
  <si>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</si>
  <si>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</si>
  <si>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</si>
  <si>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</si>
  <si>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</si>
  <si>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</si>
  <si>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</si>
  <si>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</si>
  <si>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</si>
  <si>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</si>
  <si>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</si>
  <si>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</si>
  <si>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</si>
  <si>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</si>
  <si>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</si>
  <si>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</si>
  <si>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</si>
  <si>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</si>
  <si>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</si>
  <si>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</si>
  <si>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</si>
  <si>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</si>
  <si>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</si>
  <si>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</si>
  <si>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</si>
  <si>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</si>
  <si>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</si>
  <si>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</si>
  <si>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</si>
  <si>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</si>
  <si>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</si>
  <si>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</si>
  <si>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</si>
  <si>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</si>
  <si>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</si>
  <si>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</si>
  <si>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</si>
  <si>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</si>
  <si>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</si>
  <si>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</si>
  <si>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</si>
  <si>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</si>
  <si>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</si>
  <si>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</si>
  <si>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</si>
  <si>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</si>
  <si>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</si>
  <si>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</si>
  <si>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</si>
  <si>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</si>
  <si>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</si>
  <si>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</si>
  <si>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</si>
  <si>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</si>
  <si>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</si>
  <si>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</si>
  <si>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</si>
  <si>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</si>
  <si>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</si>
  <si>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</si>
  <si>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</si>
  <si>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</si>
  <si>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</si>
  <si>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</si>
  <si>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</si>
  <si>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</si>
  <si>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</si>
  <si>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</si>
  <si>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</si>
  <si>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</si>
  <si>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</si>
  <si>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</si>
  <si>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</si>
  <si>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</si>
  <si>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</si>
  <si>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</si>
  <si>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</si>
  <si>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</si>
  <si>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</si>
  <si>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</si>
  <si>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</si>
  <si>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</si>
  <si>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</si>
  <si>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</si>
  <si>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</si>
  <si>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</si>
  <si>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</si>
  <si>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</si>
  <si>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</si>
  <si>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</si>
  <si>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</si>
  <si>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</si>
  <si>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</si>
  <si>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</si>
  <si>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</si>
  <si>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</si>
  <si>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</si>
  <si>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</si>
  <si>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</si>
  <si>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</si>
  <si>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</si>
  <si>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</si>
  <si>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</si>
  <si>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</si>
  <si>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</si>
  <si>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</si>
  <si>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</si>
  <si>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</si>
  <si>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</si>
  <si>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</si>
  <si>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</si>
  <si>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</si>
  <si>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</si>
  <si>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</si>
  <si>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</si>
  <si>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</si>
  <si>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</si>
  <si>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</si>
  <si>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</si>
  <si>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</si>
  <si>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</si>
  <si>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</si>
  <si>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</si>
  <si>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</si>
  <si>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</si>
  <si>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</si>
  <si>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</si>
  <si>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</si>
  <si>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</si>
  <si>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</si>
  <si>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</si>
  <si>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</si>
  <si>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</si>
  <si>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</si>
  <si>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</si>
  <si>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</si>
  <si>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</si>
  <si>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</si>
  <si>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</si>
  <si>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</si>
  <si>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</si>
  <si>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</si>
  <si>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</si>
  <si>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</si>
  <si>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</si>
  <si>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</si>
  <si>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</si>
  <si>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</si>
  <si>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</si>
  <si>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</si>
  <si>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</si>
  <si>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</si>
  <si>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</si>
  <si>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</si>
  <si>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</si>
  <si>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</si>
  <si>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</si>
  <si>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</si>
  <si>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</si>
  <si>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</si>
  <si>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</si>
  <si>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</si>
  <si>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</si>
  <si>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</si>
  <si>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</si>
  <si>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</si>
  <si>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</si>
  <si>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</si>
  <si>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</si>
  <si>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</si>
  <si>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</si>
  <si>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</si>
  <si>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</si>
  <si>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</si>
  <si>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</si>
  <si>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</si>
  <si>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</si>
  <si>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</si>
  <si>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</si>
  <si>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</si>
  <si>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</si>
  <si>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</si>
  <si>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</si>
  <si>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</si>
  <si>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</si>
  <si>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</si>
  <si>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</si>
  <si>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</si>
  <si>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</si>
  <si>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</si>
  <si>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</si>
  <si>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</si>
  <si>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</si>
  <si>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</si>
  <si>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</si>
  <si>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</si>
  <si>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</si>
  <si>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</si>
  <si>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</si>
  <si>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</si>
  <si>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</si>
  <si>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</si>
  <si>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</si>
  <si>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</si>
  <si>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</si>
  <si>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</si>
  <si>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</si>
  <si>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</si>
  <si>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</si>
  <si>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</si>
  <si>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</si>
  <si>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</si>
  <si>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</si>
  <si>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</si>
  <si>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</si>
  <si>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</si>
  <si>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</si>
  <si>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</si>
  <si>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</si>
  <si>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</si>
  <si>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</si>
  <si>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</si>
  <si>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</si>
  <si>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</si>
  <si>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</si>
  <si>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</si>
  <si>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</si>
  <si>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</si>
  <si>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</si>
  <si>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</si>
  <si>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</si>
  <si>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</si>
  <si>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</si>
  <si>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</si>
  <si>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</si>
  <si>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</si>
  <si>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</si>
  <si>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</si>
  <si>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</si>
  <si>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</si>
  <si>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</si>
  <si>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</si>
  <si>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</si>
  <si>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</si>
  <si>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</si>
  <si>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</si>
  <si>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</si>
  <si>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</si>
  <si>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</si>
  <si>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</si>
  <si>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</si>
  <si>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</si>
  <si>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</si>
  <si>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</si>
  <si>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</si>
  <si>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</si>
  <si>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</si>
  <si>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</si>
  <si>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</si>
  <si>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</si>
  <si>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</si>
  <si>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</si>
  <si>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</si>
  <si>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</si>
  <si>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</si>
  <si>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</si>
  <si>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</si>
  <si>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</si>
  <si>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</si>
  <si>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</si>
  <si>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</si>
  <si>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</si>
  <si>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</si>
  <si>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</si>
  <si>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</si>
  <si>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</si>
  <si>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</si>
  <si>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</si>
  <si>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</si>
  <si>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</si>
  <si>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</si>
  <si>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</si>
  <si>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</si>
  <si>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</si>
  <si>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</si>
  <si>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</si>
  <si>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</si>
  <si>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</si>
  <si>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</si>
  <si>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</si>
  <si>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</si>
  <si>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</si>
  <si>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</si>
  <si>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</si>
  <si>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</si>
  <si>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</si>
  <si>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</si>
  <si>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</si>
  <si>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</si>
  <si>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</si>
  <si>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</si>
  <si>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</si>
  <si>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</si>
  <si>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</si>
  <si>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</si>
  <si>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</si>
  <si>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</si>
  <si>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</si>
  <si>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</si>
  <si>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</si>
  <si>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</si>
  <si>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</si>
  <si>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</si>
  <si>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</si>
  <si>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</si>
  <si>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</si>
  <si>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</si>
  <si>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</si>
  <si>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</si>
  <si>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</si>
  <si>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</si>
  <si>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</si>
  <si>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</si>
  <si>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</si>
  <si>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</si>
  <si>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</si>
  <si>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</si>
  <si>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</si>
  <si>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</si>
  <si>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</si>
  <si>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</si>
  <si>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</si>
  <si>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</si>
  <si>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</si>
  <si>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</si>
  <si>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</si>
  <si>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</si>
  <si>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</si>
  <si>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</si>
  <si>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</si>
  <si>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</si>
  <si>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</si>
  <si>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</si>
  <si>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</si>
  <si>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</si>
  <si>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</si>
  <si>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</si>
  <si>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</si>
  <si>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</si>
  <si>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</si>
  <si>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</si>
  <si>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</si>
  <si>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</si>
  <si>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</si>
  <si>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</si>
  <si>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</si>
  <si>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</si>
  <si>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</si>
  <si>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</si>
  <si>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</si>
  <si>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</si>
  <si>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</si>
  <si>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</si>
  <si>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</si>
  <si>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</si>
  <si>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</si>
  <si>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</si>
  <si>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</si>
  <si>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</si>
  <si>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</si>
  <si>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</si>
  <si>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</si>
  <si>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</si>
  <si>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</si>
  <si>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</si>
  <si>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</si>
  <si>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</si>
  <si>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</si>
  <si>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</si>
  <si>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</si>
  <si>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</si>
  <si>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</si>
  <si>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</si>
  <si>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</si>
  <si>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</si>
  <si>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</si>
  <si>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</si>
  <si>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</si>
  <si>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</si>
  <si>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</si>
  <si>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</si>
  <si>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</si>
  <si>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</si>
  <si>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</si>
  <si>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</si>
  <si>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</si>
  <si>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</si>
  <si>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</si>
  <si>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</si>
  <si>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</si>
  <si>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</si>
  <si>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</si>
  <si>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</si>
  <si>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</si>
  <si>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</si>
  <si>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</si>
  <si>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</si>
  <si>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</si>
  <si>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</si>
  <si>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</si>
  <si>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</si>
  <si>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</si>
  <si>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</si>
  <si>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</si>
  <si>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</si>
  <si>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</si>
  <si>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</si>
  <si>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</si>
  <si>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</si>
  <si>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</si>
  <si>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</si>
  <si>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</si>
  <si>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</si>
  <si>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</si>
  <si>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</si>
  <si>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</si>
  <si>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</si>
  <si>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</si>
  <si>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</si>
  <si>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</si>
  <si>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</si>
  <si>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</si>
  <si>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</si>
  <si>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</si>
  <si>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</si>
  <si>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</si>
  <si>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</si>
  <si>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</si>
  <si>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</si>
  <si>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</si>
  <si>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</si>
  <si>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</si>
  <si>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</si>
  <si>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</si>
  <si>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</si>
  <si>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</si>
  <si>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</si>
  <si>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</si>
  <si>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</si>
  <si>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</si>
  <si>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</si>
  <si>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</si>
  <si>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</si>
  <si>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</si>
  <si>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</si>
  <si>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</si>
  <si>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</si>
  <si>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</si>
  <si>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</si>
  <si>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</si>
  <si>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</si>
  <si>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</si>
  <si>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</si>
  <si>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</si>
  <si>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</si>
  <si>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</si>
  <si>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</si>
  <si>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</si>
  <si>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</si>
  <si>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</si>
  <si>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</si>
  <si>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</si>
  <si>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</si>
  <si>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</si>
  <si>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</si>
  <si>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</si>
  <si>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</si>
  <si>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</si>
  <si>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</si>
  <si>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</si>
  <si>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</si>
  <si>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</si>
  <si>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</si>
  <si>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</si>
  <si>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</si>
  <si>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</si>
  <si>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</si>
  <si>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</si>
  <si>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</si>
  <si>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</si>
  <si>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</si>
  <si>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</si>
  <si>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</si>
  <si>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</si>
  <si>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</si>
  <si>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</si>
  <si>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</si>
  <si>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</si>
  <si>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</si>
  <si>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</si>
  <si>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</si>
  <si>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</si>
  <si>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</si>
  <si>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</si>
  <si>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</si>
  <si>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</si>
  <si>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</si>
  <si>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</si>
  <si>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</si>
  <si>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</si>
  <si>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</si>
  <si>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</si>
  <si>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</si>
  <si>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</si>
  <si>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</si>
  <si>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</si>
  <si>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</si>
  <si>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</si>
  <si>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</si>
  <si>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</si>
  <si>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</si>
  <si>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</si>
  <si>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</si>
  <si>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</si>
  <si>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</si>
  <si>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</si>
  <si>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</si>
  <si>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</si>
  <si>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</si>
  <si>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</si>
  <si>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</si>
  <si>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</si>
  <si>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</si>
  <si>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</si>
  <si>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</si>
  <si>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</si>
  <si>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</si>
  <si>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</si>
  <si>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</si>
  <si>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</si>
  <si>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</si>
  <si>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</si>
  <si>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</si>
  <si>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</si>
  <si>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</si>
  <si>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</si>
  <si>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</si>
  <si>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</si>
  <si>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</si>
  <si>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</si>
  <si>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</si>
  <si>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</si>
  <si>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</si>
  <si>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</si>
  <si>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</si>
  <si>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</si>
  <si>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</si>
  <si>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</si>
  <si>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</si>
  <si>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</si>
  <si>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</si>
  <si>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</si>
  <si>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</si>
  <si>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</si>
  <si>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</si>
  <si>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</si>
  <si>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</si>
  <si>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</si>
  <si>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</si>
  <si>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</si>
  <si>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</si>
  <si>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</si>
  <si>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</si>
  <si>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</si>
  <si>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</si>
  <si>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</si>
  <si>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</si>
  <si>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</si>
  <si>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</si>
  <si>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</si>
  <si>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</si>
  <si>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</si>
  <si>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</si>
  <si>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</si>
  <si>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</si>
  <si>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</si>
  <si>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</si>
  <si>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</si>
  <si>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</si>
  <si>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</si>
  <si>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</si>
  <si>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</si>
  <si>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</si>
  <si>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</si>
  <si>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</si>
  <si>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</si>
  <si>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</si>
  <si>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</si>
  <si>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</si>
  <si>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</si>
  <si>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</si>
  <si>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</si>
  <si>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</si>
  <si>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</si>
  <si>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</si>
  <si>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</si>
  <si>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</si>
  <si>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</si>
  <si>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</si>
  <si>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</si>
  <si>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</si>
  <si>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</si>
  <si>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</si>
  <si>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</si>
  <si>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</si>
  <si>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</si>
  <si>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</si>
  <si>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</si>
  <si>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</si>
  <si>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</si>
  <si>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</si>
  <si>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</si>
  <si>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</si>
  <si>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</si>
  <si>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</si>
  <si>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</si>
  <si>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</si>
  <si>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</si>
  <si>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</si>
  <si>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</si>
  <si>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</si>
  <si>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</si>
  <si>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</si>
  <si>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</si>
  <si>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</si>
  <si>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</si>
  <si>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</si>
  <si>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</si>
  <si>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</si>
  <si>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</si>
  <si>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</si>
  <si>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</si>
  <si>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</si>
  <si>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</si>
  <si>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</si>
  <si>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</si>
  <si>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</si>
  <si>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</si>
  <si>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</si>
  <si>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</si>
  <si>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</si>
  <si>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</si>
  <si>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</si>
  <si>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</si>
  <si>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</si>
  <si>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</si>
  <si>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</si>
  <si>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</si>
  <si>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</si>
  <si>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</si>
  <si>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</si>
  <si>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</si>
  <si>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</si>
  <si>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</si>
  <si>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</si>
  <si>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</si>
  <si>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</si>
  <si>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</si>
  <si>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</si>
  <si>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</si>
  <si>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</si>
  <si>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</si>
  <si>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</si>
  <si>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</si>
  <si>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</si>
  <si>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</si>
  <si>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</si>
  <si>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</si>
  <si>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</si>
  <si>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</si>
  <si>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</si>
  <si>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</si>
  <si>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</si>
  <si>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</si>
  <si>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</si>
  <si>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</si>
  <si>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</si>
  <si>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</si>
  <si>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</si>
  <si>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</si>
  <si>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</si>
  <si>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</si>
  <si>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</si>
  <si>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</si>
  <si>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</si>
  <si>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</si>
  <si>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</si>
  <si>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</si>
  <si>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</si>
  <si>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</si>
  <si>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</si>
  <si>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</si>
  <si>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</si>
  <si>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</si>
  <si>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</si>
  <si>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</si>
  <si>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</si>
  <si>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</si>
  <si>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</si>
  <si>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</si>
  <si>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</si>
  <si>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</si>
  <si>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</si>
  <si>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</si>
  <si>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</si>
  <si>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</si>
  <si>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</si>
  <si>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</si>
  <si>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</si>
  <si>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</si>
  <si>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</si>
  <si>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</si>
  <si>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</si>
  <si>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</si>
  <si>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</si>
  <si>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</si>
  <si>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</si>
  <si>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</si>
  <si>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</si>
  <si>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</si>
  <si>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</si>
  <si>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</si>
  <si>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</si>
  <si>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</si>
  <si>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</si>
  <si>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</si>
  <si>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</si>
  <si>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</si>
  <si>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</si>
  <si>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</si>
  <si>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</si>
  <si>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</si>
  <si>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</si>
  <si>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</si>
  <si>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</si>
  <si>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</si>
  <si>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</si>
  <si>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</si>
  <si>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</si>
  <si>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</si>
  <si>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</si>
  <si>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</si>
  <si>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</si>
  <si>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</si>
  <si>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</si>
  <si>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</si>
  <si>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</si>
  <si>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</si>
  <si>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</si>
  <si>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</si>
  <si>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</si>
  <si>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</si>
  <si>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</si>
  <si>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</si>
  <si>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</si>
  <si>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</si>
  <si>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</si>
  <si>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</si>
  <si>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</si>
  <si>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</si>
  <si>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</si>
  <si>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</si>
  <si>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</si>
  <si>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</si>
  <si>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</si>
  <si>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</si>
  <si>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</si>
  <si>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</si>
  <si>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</si>
  <si>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</si>
  <si>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</si>
  <si>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</si>
  <si>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</si>
  <si>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</si>
  <si>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</si>
  <si>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</si>
  <si>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</si>
  <si>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</si>
  <si>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</si>
  <si>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</si>
  <si>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</si>
  <si>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</si>
  <si>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</si>
  <si>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</si>
  <si>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</si>
  <si>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</si>
  <si>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</si>
  <si>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</si>
  <si>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</si>
  <si>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</si>
  <si>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</si>
  <si>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</si>
  <si>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</si>
  <si>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</si>
  <si>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</si>
  <si>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</si>
  <si>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</si>
  <si>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</si>
  <si>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</si>
  <si>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</si>
  <si>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</si>
  <si>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</si>
  <si>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</si>
  <si>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</si>
  <si>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</si>
  <si>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</si>
  <si>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</si>
  <si>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</si>
  <si>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</si>
  <si>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</si>
  <si>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</si>
  <si>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</si>
  <si>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</si>
  <si>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</si>
  <si>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</si>
  <si>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</si>
  <si>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</si>
  <si>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</si>
  <si>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</si>
  <si>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</si>
  <si>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</si>
  <si>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</si>
  <si>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</si>
  <si>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</si>
  <si>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</si>
  <si>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</si>
  <si>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</si>
  <si>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</si>
  <si>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</si>
  <si>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</si>
  <si>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</si>
  <si>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</si>
  <si>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</si>
  <si>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</si>
  <si>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</si>
  <si>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</si>
  <si>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</si>
  <si>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</si>
  <si>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</si>
  <si>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</si>
  <si>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</si>
  <si>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</si>
  <si>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</si>
  <si>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</si>
  <si>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</si>
  <si>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</si>
  <si>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</si>
  <si>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</si>
  <si>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</si>
  <si>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</si>
  <si>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</si>
  <si>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</si>
  <si>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</si>
  <si>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</si>
  <si>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</si>
  <si>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</si>
  <si>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</si>
  <si>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</si>
  <si>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</si>
  <si>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</si>
  <si>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</si>
  <si>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</si>
  <si>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</si>
  <si>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</si>
  <si>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</si>
  <si>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</si>
  <si>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</si>
  <si>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</si>
  <si>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</si>
  <si>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</si>
  <si>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</si>
  <si>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</si>
  <si>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</si>
  <si>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</si>
  <si>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</si>
  <si>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</si>
  <si>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</si>
  <si>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</si>
  <si>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</si>
  <si>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</si>
  <si>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</si>
  <si>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</si>
  <si>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</si>
  <si>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</si>
  <si>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</si>
  <si>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</si>
  <si>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</si>
  <si>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</si>
  <si>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</si>
  <si>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</si>
  <si>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</si>
  <si>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</si>
  <si>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</si>
  <si>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</si>
  <si>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</si>
  <si>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</si>
  <si>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</si>
  <si>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</si>
  <si>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</si>
  <si>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</si>
  <si>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</si>
  <si>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</si>
  <si>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</si>
  <si>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</si>
  <si>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</si>
  <si>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</si>
  <si>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</si>
  <si>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</si>
  <si>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</si>
  <si>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</si>
  <si>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</si>
  <si>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</si>
  <si>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</si>
  <si>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</si>
  <si>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</si>
  <si>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</si>
  <si>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</si>
  <si>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</si>
  <si>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</si>
  <si>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</si>
  <si>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</si>
  <si>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</si>
  <si>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</si>
  <si>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</si>
  <si>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</si>
  <si>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</si>
  <si>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</si>
  <si>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</si>
  <si>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</si>
  <si>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</si>
  <si>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</si>
  <si>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</si>
  <si>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</si>
  <si>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</si>
  <si>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</si>
  <si>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</si>
  <si>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</si>
  <si>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</si>
  <si>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</si>
  <si>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</si>
  <si>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</si>
  <si>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</si>
  <si>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</si>
  <si>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</si>
  <si>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</si>
  <si>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</si>
  <si>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</si>
  <si>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</si>
  <si>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</si>
  <si>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</si>
  <si>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</si>
  <si>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</si>
  <si>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</si>
  <si>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</si>
  <si>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</si>
  <si>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</si>
  <si>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</si>
  <si>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</si>
  <si>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</si>
  <si>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</si>
  <si>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</si>
  <si>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</si>
  <si>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</si>
  <si>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</si>
  <si>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</si>
  <si>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</si>
  <si>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</si>
  <si>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</si>
  <si>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</si>
  <si>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</si>
  <si>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</si>
  <si>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</si>
  <si>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</si>
  <si>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</si>
  <si>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</si>
  <si>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</si>
  <si>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</si>
  <si>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</si>
  <si>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</si>
  <si>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</si>
  <si>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</si>
  <si>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</si>
  <si>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</si>
  <si>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</si>
  <si>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</si>
  <si>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</si>
  <si>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</si>
  <si>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</si>
  <si>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</si>
  <si>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</si>
  <si>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</si>
  <si>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</si>
  <si>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</si>
  <si>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</si>
  <si>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</si>
  <si>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</si>
  <si>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</si>
  <si>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</si>
  <si>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</si>
  <si>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</si>
  <si>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</si>
  <si>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</si>
  <si>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</si>
  <si>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</si>
  <si>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</si>
  <si>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</si>
  <si>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</si>
  <si>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</si>
  <si>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</si>
  <si>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</si>
  <si>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</si>
  <si>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</si>
  <si>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</si>
  <si>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</si>
  <si>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</si>
  <si>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</si>
  <si>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</si>
  <si>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</si>
  <si>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</si>
  <si>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</si>
  <si>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</si>
  <si>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</si>
  <si>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</si>
  <si>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</si>
  <si>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</si>
  <si>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</si>
  <si>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</si>
  <si>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</si>
  <si>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</si>
  <si>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</si>
  <si>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</si>
  <si>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</si>
  <si>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</si>
  <si>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</si>
  <si>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</si>
  <si>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</si>
  <si>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</si>
  <si>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</si>
  <si>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</si>
  <si>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</si>
  <si>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</si>
  <si>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</si>
  <si>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</si>
  <si>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</si>
  <si>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</si>
  <si>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</si>
  <si>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</si>
  <si>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</si>
  <si>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</si>
  <si>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</si>
  <si>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</si>
  <si>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</si>
  <si>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</si>
  <si>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</si>
  <si>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</si>
  <si>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</si>
  <si>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</si>
  <si>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</si>
  <si>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</si>
  <si>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</si>
  <si>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</si>
  <si>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</si>
  <si>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</si>
  <si>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</si>
  <si>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</si>
  <si>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</si>
  <si>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</si>
  <si>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</si>
  <si>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</si>
  <si>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</si>
  <si>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</si>
  <si>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</si>
  <si>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</si>
  <si>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</si>
  <si>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</si>
  <si>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</si>
  <si>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</si>
  <si>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</si>
  <si>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</si>
  <si>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</si>
  <si>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</si>
  <si>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</si>
  <si>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</si>
  <si>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</si>
  <si>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</si>
  <si>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</si>
  <si>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</si>
  <si>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</si>
  <si>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</si>
  <si>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</si>
  <si>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</si>
  <si>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</si>
  <si>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</si>
  <si>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</si>
  <si>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</si>
  <si>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</si>
  <si>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</si>
  <si>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</si>
  <si>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</si>
  <si>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</si>
  <si>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</si>
  <si>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</si>
  <si>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</si>
  <si>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</si>
  <si>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</si>
  <si>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</si>
  <si>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</si>
  <si>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</si>
  <si>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</si>
  <si>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</si>
  <si>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</si>
  <si>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</si>
  <si>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</si>
  <si>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</si>
  <si>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</si>
  <si>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</si>
  <si>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</si>
  <si>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</si>
  <si>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</si>
  <si>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</si>
  <si>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</si>
  <si>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</si>
  <si>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</si>
  <si>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</si>
  <si>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</si>
  <si>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</si>
  <si>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</si>
  <si>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</si>
  <si>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</si>
  <si>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</si>
  <si>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</si>
  <si>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</si>
  <si>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</si>
  <si>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</si>
  <si>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</si>
  <si>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</si>
  <si>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</si>
  <si>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</si>
  <si>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</si>
  <si>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</si>
  <si>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</si>
  <si>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</si>
  <si>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</si>
  <si>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</si>
  <si>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</si>
  <si>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</si>
  <si>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</si>
  <si>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</si>
  <si>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</si>
  <si>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</si>
  <si>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</si>
  <si>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</si>
  <si>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</si>
  <si>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</si>
  <si>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</si>
  <si>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</si>
  <si>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</si>
  <si>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</si>
  <si>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</si>
  <si>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</si>
  <si>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</si>
  <si>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</si>
  <si>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</si>
  <si>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</si>
  <si>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</si>
  <si>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</si>
  <si>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</si>
  <si>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</si>
  <si>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</si>
  <si>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</si>
  <si>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</si>
  <si>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</si>
  <si>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</si>
  <si>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</si>
  <si>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</si>
  <si>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</si>
  <si>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</si>
  <si>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</si>
  <si>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</si>
  <si>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</si>
  <si>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</si>
  <si>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</si>
  <si>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</si>
  <si>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</si>
  <si>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</si>
  <si>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</si>
  <si>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</si>
  <si>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</si>
  <si>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</si>
  <si>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</si>
  <si>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</si>
  <si>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</si>
  <si>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</si>
  <si>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</si>
  <si>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</si>
  <si>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</si>
  <si>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</si>
  <si>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</si>
  <si>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</si>
  <si>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</si>
  <si>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</si>
  <si>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</si>
  <si>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</si>
  <si>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</si>
  <si>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</si>
  <si>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</si>
  <si>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</si>
  <si>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</si>
  <si>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</si>
  <si>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</si>
  <si>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</si>
  <si>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</si>
  <si>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</si>
  <si>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</si>
  <si>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</si>
  <si>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</si>
  <si>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</si>
  <si>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</si>
  <si>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</si>
  <si>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</si>
  <si>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</si>
  <si>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</si>
  <si>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</si>
  <si>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</si>
  <si>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</si>
  <si>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</si>
  <si>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</si>
  <si>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</si>
  <si>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</si>
  <si>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</si>
  <si>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</si>
  <si>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</si>
  <si>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</si>
  <si>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</si>
  <si>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</si>
  <si>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</si>
  <si>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</si>
  <si>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</si>
  <si>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</si>
  <si>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</si>
  <si>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</si>
  <si>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</si>
  <si>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</si>
  <si>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</si>
  <si>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</si>
  <si>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</si>
  <si>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</si>
  <si>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</si>
  <si>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</si>
  <si>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</si>
  <si>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</si>
  <si>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</si>
  <si>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</si>
  <si>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</si>
  <si>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</si>
  <si>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</si>
  <si>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</si>
  <si>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</si>
  <si>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</si>
  <si>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</si>
  <si>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</si>
  <si>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</si>
  <si>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</si>
  <si>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</si>
  <si>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</si>
  <si>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</si>
  <si>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</si>
  <si>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</si>
  <si>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</si>
  <si>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</si>
  <si>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</si>
  <si>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</si>
  <si>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</si>
  <si>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</si>
  <si>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</si>
  <si>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</si>
  <si>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</si>
  <si>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</si>
  <si>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</si>
  <si>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</si>
  <si>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</si>
  <si>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</si>
  <si>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</si>
  <si>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</si>
  <si>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</si>
  <si>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</si>
  <si>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</si>
  <si>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</si>
  <si>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</si>
  <si>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</si>
  <si>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</si>
  <si>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</si>
  <si>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</si>
  <si>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</si>
  <si>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</si>
  <si>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</si>
  <si>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</si>
  <si>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</si>
  <si>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</si>
  <si>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</si>
  <si>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</si>
  <si>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</si>
  <si>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</si>
  <si>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</si>
  <si>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</si>
  <si>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</si>
  <si>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</si>
  <si>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</si>
  <si>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</si>
  <si>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</si>
  <si>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</si>
  <si>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</si>
  <si>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</si>
  <si>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</si>
  <si>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</si>
  <si>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</si>
  <si>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</si>
  <si>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</si>
  <si>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</si>
  <si>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</si>
  <si>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</si>
  <si>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</si>
  <si>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</si>
  <si>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</si>
  <si>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</si>
  <si>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</si>
  <si>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</si>
  <si>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</si>
  <si>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</si>
  <si>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</si>
  <si>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</si>
  <si>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</si>
  <si>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</si>
  <si>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</si>
  <si>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</si>
  <si>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</si>
  <si>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</si>
  <si>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</si>
  <si>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</si>
  <si>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</si>
  <si>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</si>
  <si>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</si>
  <si>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</si>
  <si>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</si>
  <si>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</si>
  <si>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</si>
  <si>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</si>
  <si>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</si>
  <si>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</si>
  <si>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</si>
  <si>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</si>
  <si>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</si>
  <si>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</si>
  <si>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</si>
  <si>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</si>
  <si>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</si>
  <si>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</si>
  <si>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</si>
  <si>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</si>
  <si>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</si>
  <si>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</si>
  <si>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</si>
  <si>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</si>
  <si>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</si>
  <si>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</si>
  <si>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</si>
  <si>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</si>
  <si>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</si>
  <si>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</si>
  <si>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</si>
  <si>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</si>
  <si>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</si>
  <si>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</si>
  <si>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</si>
  <si>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</si>
  <si>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</si>
  <si>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</si>
  <si>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</si>
  <si>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</si>
  <si>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</si>
  <si>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</si>
  <si>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</si>
  <si>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</si>
  <si>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</si>
  <si>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</si>
  <si>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</si>
  <si>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</si>
  <si>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</si>
  <si>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</si>
  <si>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</si>
  <si>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</si>
  <si>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</si>
  <si>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</si>
  <si>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</si>
  <si>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</si>
  <si>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</si>
  <si>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</si>
  <si>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</si>
  <si>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</si>
  <si>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</si>
  <si>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</si>
  <si>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</si>
  <si>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</si>
  <si>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</si>
  <si>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</si>
  <si>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</si>
  <si>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</si>
  <si>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</si>
  <si>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</si>
  <si>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</si>
  <si>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</si>
  <si>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</si>
  <si>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</si>
  <si>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</si>
  <si>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</si>
  <si>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</si>
  <si>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</si>
  <si>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</si>
  <si>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</si>
  <si>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</si>
  <si>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</si>
  <si>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</si>
  <si>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</si>
  <si>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</si>
  <si>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</si>
  <si>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</si>
  <si>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</si>
  <si>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</si>
  <si>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</si>
  <si>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</si>
  <si>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</si>
  <si>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</si>
  <si>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</si>
  <si>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</si>
  <si>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</si>
  <si>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</si>
  <si>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</si>
  <si>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</si>
  <si>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</si>
  <si>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</si>
  <si>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</si>
  <si>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</si>
  <si>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</si>
  <si>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</si>
  <si>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</si>
  <si>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</si>
  <si>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</si>
  <si>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</si>
  <si>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</si>
  <si>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</si>
  <si>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</si>
  <si>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</si>
  <si>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</si>
  <si>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</si>
  <si>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</si>
  <si>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</si>
  <si>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</si>
  <si>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</si>
  <si>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</si>
  <si>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</si>
  <si>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</si>
  <si>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</si>
  <si>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</si>
  <si>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</si>
  <si>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</si>
  <si>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</si>
  <si>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</si>
  <si>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</si>
  <si>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</si>
  <si>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</si>
  <si>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</si>
  <si>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</si>
  <si>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</si>
  <si>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</si>
  <si>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</si>
  <si>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</si>
  <si>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</si>
  <si>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</si>
  <si>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</si>
  <si>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</si>
  <si>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</si>
  <si>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</si>
  <si>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</si>
  <si>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</si>
  <si>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</si>
  <si>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</si>
  <si>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</si>
  <si>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</si>
  <si>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</si>
  <si>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</si>
  <si>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</si>
  <si>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</si>
  <si>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</si>
  <si>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</si>
  <si>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</si>
  <si>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</si>
  <si>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</si>
  <si>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</si>
  <si>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</si>
  <si>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</si>
  <si>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</si>
  <si>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</si>
  <si>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</si>
  <si>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</si>
  <si>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</si>
  <si>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</si>
  <si>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</si>
  <si>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</si>
  <si>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</si>
  <si>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</si>
  <si>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</si>
  <si>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</si>
  <si>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</si>
  <si>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</si>
  <si>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</si>
  <si>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</si>
  <si>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</si>
  <si>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</si>
  <si>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</si>
  <si>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</si>
  <si>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</si>
  <si>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</si>
  <si>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</si>
  <si>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</si>
  <si>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</si>
  <si>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</si>
  <si>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</si>
  <si>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</si>
  <si>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</si>
  <si>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</si>
  <si>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</si>
  <si>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</si>
  <si>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</si>
  <si>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</si>
  <si>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</si>
  <si>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</si>
  <si>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</si>
  <si>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</si>
  <si>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</si>
  <si>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</si>
  <si>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</si>
  <si>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</si>
  <si>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</si>
  <si>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</si>
  <si>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</si>
  <si>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</si>
  <si>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</si>
  <si>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</si>
  <si>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</si>
  <si>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</si>
  <si>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</si>
  <si>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</si>
  <si>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</si>
  <si>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</si>
  <si>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</si>
  <si>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</si>
  <si>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</si>
  <si>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</si>
  <si>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</si>
  <si>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</si>
  <si>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</si>
  <si>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</si>
  <si>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</si>
  <si>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</si>
  <si>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</si>
  <si>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</si>
  <si>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</si>
  <si>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</si>
  <si>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</si>
  <si>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</si>
  <si>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</si>
  <si>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</si>
  <si>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</si>
  <si>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</si>
  <si>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</si>
  <si>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</si>
  <si>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</si>
  <si>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</si>
  <si>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</si>
  <si>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</si>
  <si>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</si>
  <si>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</si>
  <si>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</si>
  <si>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</si>
  <si>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</si>
  <si>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</si>
  <si>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</si>
  <si>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</si>
  <si>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</si>
  <si>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</si>
  <si>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</si>
  <si>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</si>
  <si>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</si>
  <si>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</si>
  <si>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</si>
  <si>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</si>
  <si>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</si>
  <si>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</si>
  <si>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</si>
  <si>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</si>
  <si>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</si>
  <si>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</si>
  <si>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</si>
  <si>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</si>
  <si>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</si>
  <si>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</si>
  <si>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</si>
  <si>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</si>
  <si>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</si>
  <si>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</si>
  <si>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</si>
  <si>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</si>
  <si>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</si>
  <si>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</si>
  <si>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</si>
  <si>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</si>
  <si>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</si>
  <si>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</si>
  <si>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</si>
  <si>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</si>
  <si>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</si>
  <si>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</si>
  <si>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</si>
  <si>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</si>
  <si>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</si>
  <si>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</si>
  <si>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</si>
  <si>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</si>
  <si>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</si>
  <si>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</si>
  <si>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</si>
  <si>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</si>
  <si>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</si>
  <si>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</si>
  <si>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</si>
  <si>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</si>
  <si>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</si>
  <si>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</si>
  <si>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</si>
  <si>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</si>
  <si>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</si>
  <si>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</si>
  <si>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</si>
  <si>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</si>
  <si>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</si>
  <si>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</si>
  <si>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</si>
  <si>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</si>
  <si>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</si>
  <si>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</si>
  <si>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</si>
  <si>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</si>
  <si>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</si>
  <si>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</si>
  <si>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</si>
  <si>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</si>
  <si>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</si>
  <si>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</si>
  <si>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</si>
  <si>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</si>
  <si>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</si>
  <si>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</si>
  <si>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</si>
  <si>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</si>
  <si>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</si>
  <si>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</si>
  <si>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</si>
  <si>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</si>
  <si>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</si>
  <si>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</si>
  <si>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</si>
  <si>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</si>
  <si>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</si>
  <si>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</si>
  <si>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</si>
  <si>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</si>
  <si>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</si>
  <si>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</si>
  <si>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</si>
  <si>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</si>
  <si>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</si>
  <si>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</si>
  <si>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</si>
  <si>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</si>
  <si>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</si>
  <si>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</si>
  <si>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</si>
  <si>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</si>
  <si>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</si>
  <si>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</si>
  <si>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</si>
  <si>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</si>
  <si>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</si>
  <si>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</si>
  <si>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</si>
  <si>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</si>
  <si>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</si>
  <si>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</si>
  <si>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</si>
  <si>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</si>
  <si>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</si>
  <si>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</si>
  <si>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</si>
  <si>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</si>
  <si>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</si>
  <si>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</si>
  <si>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</si>
  <si>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</si>
  <si>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</si>
  <si>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</si>
  <si>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</si>
  <si>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</si>
  <si>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</si>
  <si>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</si>
  <si>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</si>
  <si>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</si>
  <si>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</si>
  <si>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</si>
  <si>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</si>
  <si>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</si>
  <si>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</si>
  <si>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</si>
  <si>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</si>
  <si>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</si>
  <si>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</si>
  <si>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</si>
  <si>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</si>
  <si>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</si>
  <si>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</si>
  <si>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</si>
  <si>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</si>
  <si>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</si>
  <si>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</si>
  <si>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</si>
  <si>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</si>
  <si>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</si>
  <si>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</si>
  <si>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</si>
  <si>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</si>
  <si>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</si>
  <si>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</si>
  <si>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</si>
  <si>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</si>
  <si>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</si>
  <si>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</si>
  <si>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</si>
  <si>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</si>
  <si>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</si>
  <si>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</si>
  <si>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</si>
  <si>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</si>
  <si>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</si>
  <si>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</si>
  <si>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</si>
  <si>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</si>
  <si>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</si>
  <si>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</si>
  <si>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</si>
  <si>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</si>
  <si>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</si>
  <si>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</si>
  <si>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</si>
  <si>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</si>
  <si>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</si>
  <si>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</si>
  <si>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</si>
  <si>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</si>
  <si>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</si>
  <si>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</si>
  <si>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</si>
  <si>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</si>
  <si>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</si>
  <si>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</si>
  <si>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</si>
  <si>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</si>
  <si>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</si>
  <si>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</si>
  <si>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</si>
  <si>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</si>
  <si>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</si>
  <si>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</si>
  <si>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</si>
  <si>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</si>
  <si>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</si>
  <si>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</si>
  <si>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</si>
  <si>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</si>
  <si>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</si>
  <si>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</si>
  <si>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</si>
  <si>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</si>
  <si>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</si>
  <si>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</si>
  <si>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</si>
  <si>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</si>
  <si>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</si>
  <si>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</si>
  <si>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</si>
  <si>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</si>
  <si>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</si>
  <si>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</si>
  <si>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</si>
  <si>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</si>
  <si>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</si>
  <si>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</si>
  <si>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</si>
  <si>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</si>
  <si>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</si>
  <si>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</si>
  <si>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</si>
  <si>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</si>
  <si>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</si>
  <si>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</si>
  <si>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</si>
  <si>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</si>
  <si>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</si>
  <si>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</si>
  <si>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</si>
  <si>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</si>
  <si>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</si>
  <si>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</si>
  <si>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</si>
  <si>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</si>
  <si>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</si>
  <si>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</si>
  <si>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</si>
  <si>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</si>
  <si>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</si>
  <si>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</si>
  <si>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</si>
  <si>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</si>
  <si>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</si>
  <si>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</si>
  <si>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</si>
  <si>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</si>
  <si>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</si>
  <si>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</si>
  <si>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</si>
  <si>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</si>
  <si>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</si>
  <si>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</si>
  <si>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</si>
  <si>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</si>
  <si>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</si>
  <si>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</si>
  <si>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</si>
  <si>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</si>
  <si>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</si>
  <si>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</si>
  <si>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</si>
  <si>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</si>
  <si>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</si>
  <si>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</si>
  <si>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</si>
  <si>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</si>
  <si>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</si>
  <si>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</si>
  <si>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</si>
  <si>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</si>
  <si>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</si>
  <si>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</si>
  <si>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</si>
  <si>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</si>
  <si>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</si>
  <si>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</si>
  <si>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</si>
  <si>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</si>
  <si>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</si>
  <si>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</si>
  <si>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</si>
  <si>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</si>
  <si>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</si>
  <si>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</si>
  <si>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</si>
  <si>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</si>
  <si>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</si>
  <si>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</si>
  <si>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</si>
  <si>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</si>
  <si>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</si>
  <si>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</si>
  <si>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</si>
  <si>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</si>
  <si>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</si>
  <si>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</si>
  <si>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</si>
  <si>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</si>
  <si>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</si>
  <si>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</si>
  <si>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</si>
  <si>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</si>
  <si>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</si>
  <si>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</si>
  <si>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</si>
  <si>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</si>
  <si>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</si>
  <si>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</si>
  <si>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</si>
  <si>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</si>
  <si>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</si>
  <si>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</si>
  <si>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</si>
  <si>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</si>
  <si>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</si>
  <si>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</si>
  <si>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</si>
  <si>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</si>
  <si>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</si>
  <si>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</si>
  <si>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</si>
  <si>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</si>
  <si>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</si>
  <si>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</si>
  <si>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</si>
  <si>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</si>
  <si>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</si>
  <si>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</si>
  <si>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</si>
  <si>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</si>
  <si>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</si>
  <si>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</si>
  <si>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</si>
  <si>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</si>
  <si>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</si>
  <si>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</si>
  <si>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</si>
  <si>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</si>
  <si>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</si>
  <si>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</si>
  <si>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</si>
  <si>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</si>
  <si>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</si>
  <si>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</si>
  <si>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</si>
  <si>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</si>
  <si>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</si>
  <si>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</si>
  <si>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</si>
  <si>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</si>
  <si>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</si>
  <si>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</si>
  <si>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</si>
  <si>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</si>
  <si>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</si>
  <si>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</si>
  <si>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</si>
  <si>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</si>
  <si>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</si>
  <si>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</si>
  <si>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</si>
  <si>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</si>
  <si>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</si>
  <si>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</si>
  <si>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</si>
  <si>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</si>
  <si>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</si>
  <si>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</si>
  <si>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</si>
  <si>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</si>
  <si>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</si>
  <si>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</si>
  <si>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</si>
  <si>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</si>
  <si>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</si>
  <si>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</si>
  <si>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</si>
  <si>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</si>
  <si>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</si>
  <si>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</si>
  <si>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</si>
  <si>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</si>
  <si>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</si>
  <si>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</si>
  <si>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</si>
  <si>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</si>
  <si>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</si>
  <si>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</si>
  <si>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</si>
  <si>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</si>
  <si>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</si>
  <si>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</si>
  <si>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</si>
  <si>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</si>
  <si>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</si>
  <si>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</si>
  <si>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</si>
  <si>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</si>
  <si>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</si>
  <si>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</si>
  <si>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</si>
  <si>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</si>
  <si>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</si>
  <si>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</si>
  <si>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</si>
  <si>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</si>
  <si>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</si>
  <si>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</si>
  <si>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</si>
  <si>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</si>
  <si>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</si>
  <si>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</si>
  <si>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</si>
  <si>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</si>
  <si>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</si>
  <si>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</si>
  <si>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</si>
  <si>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</si>
  <si>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</si>
  <si>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</si>
  <si>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</si>
  <si>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</si>
  <si>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</si>
  <si>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</si>
  <si>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</si>
  <si>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</si>
  <si>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</si>
  <si>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</si>
  <si>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</si>
  <si>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</si>
  <si>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</si>
  <si>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</si>
  <si>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</si>
  <si>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</si>
  <si>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</si>
  <si>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</si>
  <si>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</si>
  <si>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</si>
  <si>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</si>
  <si>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</si>
  <si>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</si>
  <si>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</si>
  <si>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</si>
  <si>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</si>
  <si>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</si>
  <si>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</si>
  <si>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</si>
  <si>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</si>
  <si>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</si>
  <si>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</si>
  <si>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</si>
  <si>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</si>
  <si>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</si>
  <si>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</si>
  <si>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</si>
  <si>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</si>
  <si>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</si>
  <si>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</si>
  <si>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</si>
  <si>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</si>
  <si>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</si>
  <si>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</si>
  <si>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</si>
  <si>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</si>
  <si>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</si>
  <si>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</si>
  <si>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</si>
  <si>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</si>
  <si>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</si>
  <si>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</si>
  <si>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</si>
  <si>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</si>
  <si>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</si>
  <si>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</si>
  <si>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</si>
  <si>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</si>
  <si>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</si>
  <si>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</si>
  <si>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</si>
  <si>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</si>
  <si>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</si>
  <si>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</si>
  <si>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</si>
  <si>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</si>
  <si>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</si>
  <si>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</si>
  <si>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</si>
  <si>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</si>
  <si>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</si>
  <si>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</si>
  <si>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</si>
  <si>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</si>
  <si>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</si>
  <si>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</si>
  <si>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</si>
  <si>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</si>
  <si>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</si>
  <si>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</si>
  <si>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</si>
  <si>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</si>
  <si>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</si>
  <si>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</si>
  <si>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</si>
  <si>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</si>
  <si>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</si>
  <si>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</si>
  <si>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</si>
  <si>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</si>
  <si>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</si>
  <si>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</si>
  <si>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</si>
  <si>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</si>
  <si>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</si>
  <si>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</si>
  <si>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</si>
  <si>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</si>
  <si>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</si>
  <si>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</si>
  <si>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</si>
  <si>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</si>
  <si>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</si>
  <si>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</si>
  <si>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</si>
  <si>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</si>
  <si>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</si>
  <si>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</si>
  <si>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</si>
  <si>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</si>
  <si>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</si>
  <si>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</si>
  <si>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</si>
  <si>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</si>
  <si>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</si>
  <si>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</si>
  <si>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</si>
  <si>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</si>
  <si>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</si>
  <si>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</si>
  <si>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</si>
  <si>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</si>
  <si>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</si>
  <si>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</si>
  <si>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</si>
  <si>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</si>
  <si>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</si>
  <si>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</si>
  <si>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</si>
  <si>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</si>
  <si>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</si>
  <si>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</si>
  <si>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</si>
  <si>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</si>
  <si>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</si>
  <si>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</si>
  <si>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</si>
  <si>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</si>
  <si>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</si>
  <si>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</si>
  <si>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</si>
  <si>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</si>
  <si>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</si>
  <si>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</si>
  <si>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</si>
  <si>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</si>
  <si>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</si>
  <si>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</si>
  <si>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</si>
  <si>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</si>
  <si>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</si>
  <si>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</si>
  <si>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</si>
  <si>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</si>
  <si>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</si>
  <si>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</si>
  <si>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</si>
  <si>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</si>
  <si>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</si>
  <si>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</si>
  <si>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</si>
  <si>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</si>
  <si>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</si>
  <si>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</si>
  <si>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</si>
  <si>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</si>
  <si>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</si>
  <si>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</si>
  <si>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</si>
  <si>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</si>
  <si>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</si>
  <si>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</si>
  <si>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</si>
  <si>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</si>
  <si>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</si>
  <si>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</si>
  <si>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</si>
  <si>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</si>
  <si>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</si>
  <si>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</si>
  <si>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</si>
  <si>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</si>
  <si>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</si>
  <si>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</si>
  <si>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</si>
  <si>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</si>
  <si>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</si>
  <si>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</si>
  <si>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</si>
  <si>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</si>
  <si>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</si>
  <si>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</si>
  <si>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</si>
  <si>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</si>
  <si>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</si>
  <si>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</si>
  <si>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</si>
  <si>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</si>
  <si>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</si>
  <si>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</si>
  <si>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</si>
  <si>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</si>
  <si>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</si>
  <si>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</si>
  <si>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</si>
  <si>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</si>
  <si>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</si>
  <si>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</si>
  <si>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</si>
  <si>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</si>
  <si>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</si>
  <si>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</si>
  <si>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</si>
  <si>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</si>
  <si>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</si>
  <si>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</si>
  <si>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</si>
  <si>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</si>
  <si>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</si>
  <si>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</si>
  <si>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</si>
  <si>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</si>
  <si>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</si>
  <si>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</si>
  <si>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</si>
  <si>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</si>
  <si>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</si>
  <si>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</si>
  <si>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</si>
  <si>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</si>
  <si>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</si>
  <si>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</si>
  <si>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</si>
  <si>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</si>
  <si>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</si>
  <si>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</si>
  <si>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</si>
  <si>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</si>
  <si>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</si>
  <si>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</si>
  <si>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</si>
  <si>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</si>
  <si>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</si>
  <si>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</si>
  <si>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</si>
  <si>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</si>
  <si>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</si>
  <si>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</si>
  <si>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</si>
  <si>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</si>
  <si>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</si>
  <si>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</si>
  <si>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</si>
  <si>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</si>
  <si>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</si>
  <si>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</si>
  <si>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</si>
  <si>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</si>
  <si>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</si>
  <si>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</si>
  <si>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</si>
  <si>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</si>
  <si>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</si>
  <si>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</si>
  <si>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</si>
  <si>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</si>
  <si>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</si>
  <si>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</si>
  <si>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</si>
  <si>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</si>
  <si>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</si>
  <si>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</si>
  <si>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</si>
  <si>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</si>
  <si>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</si>
  <si>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</si>
  <si>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</si>
  <si>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</si>
  <si>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</si>
  <si>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</si>
  <si>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</si>
  <si>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</si>
  <si>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</si>
  <si>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</si>
  <si>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</si>
  <si>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</si>
  <si>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</si>
  <si>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</si>
  <si>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</si>
  <si>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</si>
  <si>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</si>
  <si>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</si>
  <si>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</si>
  <si>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</si>
  <si>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</si>
  <si>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</si>
  <si>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</si>
  <si>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</si>
  <si>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</si>
  <si>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</si>
  <si>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</si>
  <si>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</si>
  <si>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</si>
  <si>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</si>
  <si>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</si>
  <si>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</si>
  <si>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</si>
  <si>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</si>
  <si>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</si>
  <si>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</si>
  <si>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</si>
  <si>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</si>
  <si>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</si>
  <si>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</si>
  <si>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</si>
  <si>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</si>
  <si>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</si>
  <si>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</si>
  <si>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</si>
  <si>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</si>
  <si>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</si>
  <si>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</si>
  <si>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</si>
  <si>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</si>
  <si>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</si>
  <si>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</si>
  <si>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</si>
  <si>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</si>
  <si>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</si>
  <si>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</si>
  <si>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</si>
  <si>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</si>
  <si>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</si>
  <si>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</si>
  <si>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</si>
  <si>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</si>
  <si>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</si>
  <si>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</si>
  <si>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</si>
  <si>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</si>
  <si>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</si>
  <si>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</si>
  <si>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</si>
  <si>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</si>
  <si>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</si>
  <si>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</si>
  <si>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</si>
  <si>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</si>
  <si>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</si>
  <si>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</si>
  <si>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</si>
  <si>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</si>
  <si>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</si>
  <si>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</si>
  <si>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</si>
  <si>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</si>
  <si>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</si>
  <si>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</si>
  <si>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</si>
  <si>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</si>
  <si>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</si>
  <si>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</si>
  <si>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</si>
  <si>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</si>
  <si>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</si>
  <si>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</si>
  <si>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</si>
  <si>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</si>
  <si>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</si>
  <si>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</si>
  <si>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</si>
  <si>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</si>
  <si>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</si>
  <si>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</si>
  <si>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</si>
  <si>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</si>
  <si>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</si>
  <si>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</si>
  <si>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</si>
  <si>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</si>
  <si>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</si>
  <si>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</si>
  <si>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</si>
  <si>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</si>
  <si>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</si>
  <si>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</si>
  <si>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</si>
  <si>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</si>
  <si>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</si>
  <si>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</si>
  <si>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</si>
  <si>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</si>
  <si>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</si>
  <si>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</si>
  <si>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</si>
  <si>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</si>
  <si>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</si>
  <si>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</si>
  <si>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</si>
  <si>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</si>
  <si>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</si>
  <si>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</si>
  <si>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</si>
  <si>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</si>
  <si>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</si>
  <si>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</si>
  <si>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</si>
  <si>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</si>
  <si>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</si>
  <si>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</si>
  <si>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</si>
  <si>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</si>
  <si>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</si>
  <si>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</si>
  <si>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</si>
  <si>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</si>
  <si>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</si>
  <si>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</si>
  <si>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</si>
  <si>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</si>
  <si>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</si>
  <si>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</si>
  <si>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</si>
  <si>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</si>
  <si>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</si>
  <si>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</si>
  <si>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</si>
  <si>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</si>
  <si>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</si>
  <si>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</si>
  <si>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</si>
  <si>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</si>
  <si>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</si>
  <si>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</si>
  <si>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</si>
  <si>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</si>
  <si>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</si>
  <si>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</si>
  <si>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</si>
  <si>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</si>
  <si>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</si>
  <si>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</si>
  <si>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</si>
  <si>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</si>
  <si>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</si>
  <si>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</si>
  <si>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</si>
  <si>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</si>
  <si>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</si>
  <si>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</si>
  <si>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</si>
  <si>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</si>
  <si>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</si>
  <si>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</si>
  <si>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</si>
  <si>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</si>
  <si>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</si>
  <si>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</si>
  <si>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</si>
  <si>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</si>
  <si>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</si>
  <si>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</si>
  <si>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</si>
  <si>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</si>
  <si>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</si>
  <si>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</si>
  <si>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</si>
  <si>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</si>
  <si>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</si>
  <si>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</si>
  <si>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</si>
  <si>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</si>
  <si>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</si>
  <si>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</si>
  <si>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</si>
  <si>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</si>
  <si>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</si>
  <si>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</si>
  <si>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</si>
  <si>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</si>
  <si>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</si>
  <si>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</si>
  <si>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</si>
  <si>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</si>
  <si>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</si>
  <si>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</si>
  <si>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</si>
  <si>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</si>
  <si>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</si>
  <si>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</si>
  <si>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</si>
  <si>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</si>
  <si>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</si>
  <si>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</si>
  <si>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</si>
  <si>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</si>
  <si>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</si>
  <si>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</si>
  <si>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</si>
  <si>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</si>
  <si>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</si>
  <si>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</si>
  <si>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</si>
  <si>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</si>
  <si>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</si>
  <si>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</si>
  <si>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</si>
  <si>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</si>
  <si>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</si>
  <si>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</si>
  <si>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</si>
  <si>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</si>
  <si>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</si>
  <si>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</si>
  <si>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</si>
  <si>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</si>
  <si>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</si>
  <si>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</si>
  <si>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</si>
  <si>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</si>
  <si>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</si>
  <si>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</si>
  <si>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</si>
  <si>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</si>
  <si>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</si>
  <si>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</si>
  <si>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</si>
  <si>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</si>
  <si>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</si>
  <si>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</si>
  <si>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</si>
  <si>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</si>
  <si>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</si>
  <si>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</si>
  <si>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</si>
  <si>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</si>
  <si>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</si>
  <si>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</si>
  <si>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</si>
  <si>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</si>
  <si>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</si>
  <si>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</si>
  <si>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</si>
  <si>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</si>
  <si>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</si>
  <si>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</si>
  <si>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</si>
  <si>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</si>
  <si>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</si>
  <si>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</si>
  <si>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</si>
  <si>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</si>
  <si>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</si>
  <si>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</si>
  <si>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</si>
  <si>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</si>
  <si>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</si>
  <si>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</si>
  <si>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</si>
  <si>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</si>
  <si>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</si>
  <si>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</si>
  <si>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</si>
  <si>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</si>
  <si>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</si>
  <si>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</si>
  <si>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</si>
  <si>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</si>
  <si>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</si>
  <si>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</si>
  <si>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</si>
  <si>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</si>
  <si>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</si>
  <si>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</si>
  <si>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</si>
  <si>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</si>
  <si>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</si>
  <si>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</si>
  <si>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</si>
  <si>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</si>
  <si>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</si>
  <si>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</si>
  <si>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</si>
  <si>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</si>
  <si>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</si>
  <si>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</si>
  <si>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</si>
  <si>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</si>
  <si>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</si>
  <si>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</si>
  <si>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</si>
  <si>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</si>
  <si>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</si>
  <si>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</si>
  <si>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</si>
  <si>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</si>
  <si>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</si>
  <si>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</si>
  <si>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</si>
  <si>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</si>
  <si>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</si>
  <si>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</si>
  <si>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</si>
  <si>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</si>
  <si>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</si>
  <si>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</si>
  <si>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</si>
  <si>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</si>
  <si>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</si>
  <si>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</si>
  <si>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</si>
  <si>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</si>
  <si>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</si>
  <si>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</si>
  <si>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</si>
  <si>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</si>
  <si>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</si>
  <si>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</si>
  <si>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</si>
  <si>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</si>
  <si>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</si>
  <si>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</si>
  <si>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</si>
  <si>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</si>
  <si>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</si>
  <si>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</si>
  <si>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</si>
  <si>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</si>
  <si>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</si>
  <si>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</si>
  <si>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</si>
  <si>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</si>
  <si>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</si>
  <si>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</si>
  <si>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</si>
  <si>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</si>
  <si>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</si>
  <si>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</si>
  <si>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</si>
  <si>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</si>
  <si>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</si>
  <si>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</si>
  <si>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</si>
  <si>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</si>
  <si>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</si>
  <si>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</si>
  <si>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</si>
  <si>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</si>
  <si>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</si>
  <si>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</si>
  <si>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</si>
  <si>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</si>
  <si>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</si>
  <si>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</si>
  <si>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</si>
  <si>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</si>
  <si>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</si>
  <si>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</si>
  <si>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</si>
  <si>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</si>
  <si>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</si>
  <si>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</si>
  <si>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</si>
  <si>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</si>
  <si>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</si>
  <si>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</si>
  <si>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</si>
  <si>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</si>
  <si>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</si>
  <si>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</si>
  <si>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</si>
  <si>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</si>
  <si>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</si>
  <si>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</si>
  <si>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</si>
  <si>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</si>
  <si>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</si>
  <si>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</si>
  <si>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</si>
  <si>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</si>
  <si>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</si>
  <si>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</si>
  <si>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</si>
  <si>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</si>
  <si>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</si>
  <si>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</si>
  <si>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</si>
  <si>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</si>
  <si>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</si>
  <si>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</si>
  <si>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</si>
  <si>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</si>
  <si>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</si>
  <si>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</si>
  <si>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</si>
  <si>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</si>
  <si>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</si>
  <si>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</si>
  <si>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</si>
  <si>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</si>
  <si>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</si>
  <si>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</si>
  <si>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</si>
  <si>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</si>
  <si>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</si>
  <si>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</si>
  <si>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</si>
  <si>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</si>
  <si>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</si>
  <si>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</si>
  <si>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</si>
  <si>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</si>
  <si>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</si>
  <si>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</si>
  <si>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</si>
  <si>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</si>
  <si>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</si>
  <si>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</si>
  <si>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</si>
  <si>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</si>
  <si>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</si>
  <si>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</si>
  <si>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</si>
  <si>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</si>
  <si>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</si>
  <si>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</si>
  <si>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</si>
  <si>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</si>
  <si>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</si>
  <si>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</si>
  <si>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</si>
  <si>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</si>
  <si>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</si>
  <si>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</si>
  <si>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</si>
  <si>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</si>
  <si>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</si>
  <si>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</si>
  <si>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</si>
  <si>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</si>
  <si>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</si>
  <si>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</si>
  <si>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</si>
  <si>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</si>
  <si>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</si>
  <si>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</si>
  <si>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</si>
  <si>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</si>
  <si>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</si>
  <si>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</si>
  <si>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</si>
  <si>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</si>
  <si>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</si>
  <si>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</si>
  <si>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</si>
  <si>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</si>
  <si>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</si>
  <si>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</si>
  <si>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</si>
  <si>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</si>
  <si>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</si>
  <si>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</si>
  <si>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</si>
  <si>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</si>
  <si>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</si>
  <si>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</si>
  <si>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</si>
  <si>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</si>
  <si>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</si>
  <si>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</si>
  <si>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</si>
  <si>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</si>
  <si>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</si>
  <si>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</si>
  <si>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</si>
  <si>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</si>
  <si>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</si>
  <si>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</si>
  <si>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</si>
  <si>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</si>
  <si>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</si>
  <si>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</si>
  <si>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</si>
  <si>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</si>
  <si>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</si>
  <si>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</si>
  <si>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</si>
  <si>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</si>
  <si>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</si>
  <si>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</si>
  <si>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</si>
  <si>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</si>
  <si>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</si>
  <si>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</si>
  <si>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</si>
  <si>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</si>
  <si>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</si>
  <si>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</si>
  <si>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</si>
  <si>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</si>
  <si>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</si>
  <si>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</si>
  <si>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</si>
  <si>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</si>
  <si>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</si>
  <si>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</si>
  <si>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</si>
  <si>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</si>
  <si>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</si>
  <si>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</si>
  <si>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</si>
  <si>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</si>
  <si>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</si>
  <si>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</si>
  <si>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</si>
  <si>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</si>
  <si>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</si>
  <si>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</si>
  <si>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</si>
  <si>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</si>
  <si>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</si>
  <si>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</si>
  <si>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</si>
  <si>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</si>
  <si>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</si>
  <si>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</si>
  <si>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</si>
  <si>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</si>
  <si>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</si>
  <si>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</si>
  <si>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</si>
  <si>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</si>
  <si>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</si>
  <si>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</si>
  <si>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</si>
  <si>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</si>
  <si>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</si>
  <si>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</si>
  <si>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</si>
  <si>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</si>
  <si>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</si>
  <si>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</si>
  <si>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</si>
  <si>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</si>
  <si>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</si>
  <si>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</si>
  <si>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</si>
  <si>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</si>
  <si>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</si>
  <si>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</si>
  <si>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</si>
  <si>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</si>
  <si>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</si>
  <si>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</si>
  <si>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</si>
  <si>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</si>
  <si>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</si>
  <si>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</si>
  <si>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</si>
  <si>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</si>
  <si>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</si>
  <si>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</si>
  <si>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</si>
  <si>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</si>
  <si>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</si>
  <si>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</si>
  <si>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</si>
  <si>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</si>
  <si>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</si>
  <si>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</si>
  <si>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</si>
  <si>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</si>
  <si>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</si>
  <si>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</si>
  <si>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</si>
  <si>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</si>
  <si>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</si>
  <si>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</si>
  <si>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</si>
  <si>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</si>
  <si>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</si>
  <si>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</si>
  <si>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</si>
  <si>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</si>
  <si>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</si>
  <si>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</si>
  <si>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</si>
  <si>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</si>
  <si>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</si>
  <si>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</si>
  <si>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</si>
  <si>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</si>
  <si>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</si>
  <si>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</si>
  <si>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</si>
  <si>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</si>
  <si>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</si>
  <si>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</si>
  <si>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</si>
  <si>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</si>
  <si>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</si>
  <si>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</si>
  <si>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</si>
  <si>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</si>
  <si>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</si>
  <si>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</si>
  <si>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</si>
  <si>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</si>
  <si>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</si>
  <si>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</si>
  <si>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</si>
  <si>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</si>
  <si>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</si>
  <si>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</si>
  <si>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</si>
  <si>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</si>
  <si>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</si>
  <si>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</si>
  <si>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</si>
  <si>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</si>
  <si>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</si>
  <si>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</si>
  <si>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</si>
  <si>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</si>
  <si>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</si>
  <si>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</si>
  <si>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</si>
  <si>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</si>
  <si>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</si>
  <si>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</si>
  <si>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</si>
  <si>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</si>
  <si>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</si>
  <si>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</si>
  <si>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</si>
  <si>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</si>
  <si>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</si>
  <si>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</si>
  <si>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</si>
  <si>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</si>
  <si>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</si>
  <si>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</si>
  <si>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</si>
  <si>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</si>
  <si>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</si>
  <si>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</si>
  <si>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</si>
  <si>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</si>
  <si>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</si>
  <si>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</si>
  <si>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</si>
  <si>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</si>
  <si>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</si>
  <si>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</si>
  <si>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</si>
  <si>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</si>
  <si>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</si>
  <si>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</si>
  <si>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</si>
  <si>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</si>
  <si>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</si>
  <si>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</si>
  <si>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</si>
  <si>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</si>
  <si>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</si>
  <si>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</si>
  <si>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</si>
  <si>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</si>
  <si>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</si>
  <si>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</si>
  <si>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</si>
  <si>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</si>
  <si>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</si>
  <si>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</si>
  <si>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</si>
  <si>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</si>
  <si>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</si>
  <si>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</si>
  <si>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</si>
  <si>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</si>
  <si>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</si>
  <si>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</si>
  <si>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</si>
  <si>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</si>
  <si>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</si>
  <si>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</si>
  <si>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</si>
  <si>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</si>
  <si>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</si>
  <si>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</si>
  <si>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</si>
  <si>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</si>
  <si>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</si>
  <si>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</si>
  <si>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</si>
  <si>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</si>
  <si>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</si>
  <si>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</si>
  <si>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</si>
  <si>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</si>
  <si>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</si>
  <si>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</si>
  <si>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</si>
  <si>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</si>
  <si>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</si>
  <si>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</si>
  <si>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</si>
  <si>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</si>
  <si>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</si>
  <si>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</si>
  <si>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</si>
  <si>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</si>
  <si>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</si>
  <si>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</si>
  <si>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</si>
  <si>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</si>
  <si>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</si>
  <si>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</si>
  <si>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</si>
  <si>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</si>
  <si>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</si>
  <si>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</si>
  <si>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</si>
  <si>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</si>
  <si>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</si>
  <si>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</si>
  <si>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</si>
  <si>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</si>
  <si>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</si>
  <si>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</si>
  <si>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</si>
  <si>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</si>
  <si>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</si>
  <si>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</si>
  <si>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</si>
  <si>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</si>
  <si>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</si>
  <si>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</si>
  <si>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</si>
  <si>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</si>
  <si>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</si>
  <si>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</si>
  <si>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</si>
  <si>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</si>
  <si>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</si>
  <si>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</si>
  <si>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</si>
  <si>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</si>
  <si>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</si>
  <si>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</si>
  <si>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</si>
  <si>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</si>
  <si>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</si>
  <si>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</si>
  <si>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</si>
  <si>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</si>
  <si>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</si>
  <si>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</si>
  <si>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</si>
  <si>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</si>
  <si>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</si>
  <si>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</si>
  <si>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</si>
  <si>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</si>
  <si>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</si>
  <si>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</si>
  <si>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</si>
  <si>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</si>
  <si>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</si>
  <si>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</si>
  <si>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</si>
  <si>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</si>
  <si>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</si>
  <si>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</si>
  <si>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</si>
  <si>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</si>
  <si>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</si>
  <si>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</si>
  <si>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</si>
  <si>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</si>
  <si>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</si>
  <si>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</si>
  <si>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</si>
  <si>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</si>
  <si>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</si>
  <si>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</si>
  <si>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</si>
  <si>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</si>
  <si>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</si>
  <si>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</si>
  <si>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</si>
  <si>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</si>
  <si>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</si>
  <si>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</si>
  <si>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</si>
  <si>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</si>
  <si>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</si>
  <si>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</si>
  <si>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</si>
  <si>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</si>
  <si>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</si>
  <si>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</si>
  <si>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</si>
  <si>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</si>
  <si>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</si>
  <si>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</si>
  <si>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</si>
  <si>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</si>
  <si>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</si>
  <si>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</si>
  <si>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</si>
  <si>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</si>
  <si>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</si>
  <si>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</si>
  <si>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</si>
  <si>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</si>
  <si>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</si>
  <si>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</si>
  <si>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</si>
  <si>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</si>
  <si>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</si>
  <si>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</si>
  <si>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</si>
  <si>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</si>
  <si>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</si>
  <si>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</si>
  <si>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</si>
  <si>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</si>
  <si>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</si>
  <si>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</si>
  <si>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</si>
  <si>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</si>
  <si>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</si>
  <si>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</si>
  <si>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</si>
  <si>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</si>
  <si>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</si>
  <si>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</si>
  <si>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</si>
  <si>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</si>
  <si>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</si>
  <si>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</si>
  <si>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</si>
  <si>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</si>
  <si>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</si>
  <si>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</si>
  <si>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</si>
  <si>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</si>
  <si>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</si>
  <si>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</si>
  <si>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</si>
  <si>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</si>
  <si>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</si>
  <si>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</si>
  <si>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</si>
  <si>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</si>
  <si>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</si>
  <si>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</si>
  <si>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</si>
  <si>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</si>
  <si>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</si>
  <si>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</si>
  <si>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</si>
  <si>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</si>
  <si>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</si>
  <si>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</si>
  <si>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</si>
  <si>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</si>
  <si>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</si>
  <si>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</si>
  <si>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</si>
  <si>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</si>
  <si>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</si>
  <si>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</si>
  <si>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</si>
  <si>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</si>
  <si>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</si>
  <si>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</si>
  <si>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</si>
  <si>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</si>
  <si>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</si>
  <si>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</si>
  <si>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</si>
  <si>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</si>
  <si>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</si>
  <si>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</si>
  <si>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</si>
  <si>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</si>
  <si>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</si>
  <si>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</si>
  <si>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</si>
  <si>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</si>
  <si>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</si>
  <si>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</si>
  <si>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</si>
  <si>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</si>
  <si>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</si>
  <si>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</si>
  <si>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</si>
  <si>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</si>
  <si>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</si>
  <si>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</si>
  <si>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</si>
  <si>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</si>
  <si>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</si>
  <si>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</si>
  <si>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</si>
  <si>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</si>
  <si>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</si>
  <si>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</si>
  <si>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</si>
  <si>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</si>
  <si>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</si>
  <si>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</si>
  <si>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</si>
  <si>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</si>
  <si>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</si>
  <si>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</si>
  <si>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</si>
  <si>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</si>
  <si>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</si>
  <si>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</si>
  <si>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</si>
  <si>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</si>
  <si>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</si>
  <si>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</si>
  <si>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</si>
  <si>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</si>
  <si>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</si>
  <si>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</si>
  <si>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</si>
  <si>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</si>
  <si>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</si>
  <si>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</si>
  <si>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</si>
  <si>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</si>
  <si>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</si>
  <si>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</si>
  <si>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</si>
  <si>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</si>
  <si>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</si>
  <si>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</si>
  <si>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</si>
  <si>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</si>
  <si>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</si>
  <si>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</si>
  <si>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</si>
  <si>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</si>
  <si>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</si>
  <si>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</si>
  <si>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</si>
  <si>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</si>
  <si>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</si>
  <si>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</si>
  <si>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</si>
  <si>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</si>
  <si>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</si>
  <si>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</si>
  <si>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</si>
  <si>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</si>
  <si>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</si>
  <si>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</si>
  <si>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</si>
  <si>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</si>
  <si>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</si>
  <si>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</si>
  <si>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</si>
  <si>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</si>
  <si>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</si>
  <si>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</si>
  <si>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</si>
  <si>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</si>
  <si>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</si>
  <si>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</si>
  <si>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</si>
  <si>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</si>
  <si>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</si>
  <si>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</si>
  <si>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</si>
  <si>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</si>
  <si>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</si>
  <si>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</si>
  <si>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</si>
  <si>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</si>
  <si>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</si>
  <si>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</si>
  <si>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</si>
  <si>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</si>
  <si>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</si>
  <si>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</si>
  <si>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</si>
  <si>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</si>
  <si>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</si>
  <si>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</si>
  <si>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</si>
  <si>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</si>
  <si>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</si>
  <si>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</si>
  <si>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</si>
  <si>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</si>
  <si>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</si>
  <si>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</si>
  <si>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</si>
  <si>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</si>
  <si>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</si>
  <si>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</si>
  <si>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</si>
  <si>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</si>
  <si>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</si>
  <si>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</si>
  <si>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</si>
  <si>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</si>
  <si>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</si>
  <si>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</si>
  <si>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</si>
  <si>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</si>
  <si>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</si>
  <si>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</si>
  <si>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</si>
  <si>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</si>
  <si>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</si>
  <si>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</si>
  <si>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</si>
  <si>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</si>
  <si>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</si>
  <si>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</si>
  <si>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</si>
  <si>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</si>
  <si>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</si>
  <si>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</si>
  <si>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</si>
  <si>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</si>
  <si>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</si>
  <si>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</si>
  <si>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</si>
  <si>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</si>
  <si>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</si>
  <si>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</si>
  <si>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</si>
  <si>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</si>
  <si>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</si>
  <si>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</si>
  <si>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</si>
  <si>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</si>
  <si>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</si>
  <si>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</si>
  <si>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</si>
  <si>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</si>
  <si>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</si>
  <si>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</si>
  <si>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</si>
  <si>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</si>
  <si>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</si>
  <si>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</si>
  <si>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</si>
  <si>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</si>
  <si>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</si>
  <si>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</si>
  <si>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</si>
  <si>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</si>
  <si>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</si>
  <si>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</si>
  <si>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</si>
  <si>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</si>
  <si>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</si>
  <si>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</si>
  <si>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</si>
  <si>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</si>
  <si>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</si>
  <si>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</si>
  <si>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</si>
  <si>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</si>
  <si>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</si>
  <si>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</si>
  <si>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</si>
  <si>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</si>
  <si>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</si>
  <si>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</si>
  <si>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</si>
  <si>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</si>
  <si>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</si>
  <si>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</si>
  <si>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</si>
  <si>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</si>
  <si>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</si>
  <si>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</si>
  <si>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</si>
  <si>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</si>
  <si>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</si>
  <si>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</si>
  <si>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</si>
  <si>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</si>
  <si>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</si>
  <si>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</si>
  <si>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</si>
  <si>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</si>
  <si>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</si>
  <si>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</si>
  <si>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</si>
  <si>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</si>
  <si>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</si>
  <si>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</si>
  <si>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</si>
  <si>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</si>
  <si>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</si>
  <si>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</si>
  <si>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</si>
  <si>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</si>
  <si>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</si>
  <si>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</si>
  <si>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</si>
  <si>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</si>
  <si>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</si>
  <si>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</si>
  <si>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</si>
  <si>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</si>
  <si>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</si>
  <si>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</si>
  <si>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</si>
  <si>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</si>
  <si>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</si>
  <si>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</si>
  <si>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</si>
  <si>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</si>
  <si>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</si>
  <si>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</si>
  <si>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</si>
  <si>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</si>
  <si>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</si>
  <si>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</si>
  <si>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</si>
  <si>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</si>
  <si>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</si>
  <si>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</si>
  <si>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</si>
  <si>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</si>
  <si>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</si>
  <si>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</si>
  <si>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</si>
  <si>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</si>
  <si>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</si>
  <si>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</si>
  <si>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</si>
  <si>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</si>
  <si>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</si>
  <si>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</si>
  <si>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</si>
  <si>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</si>
  <si>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</si>
  <si>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</si>
  <si>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</si>
  <si>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</si>
  <si>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</si>
  <si>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</si>
  <si>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</si>
  <si>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</si>
  <si>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</si>
  <si>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</si>
  <si>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</si>
  <si>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</si>
  <si>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</si>
  <si>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</si>
  <si>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</si>
  <si>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</si>
  <si>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</si>
  <si>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</si>
  <si>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</si>
  <si>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</si>
  <si>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</si>
  <si>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</si>
  <si>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</si>
  <si>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</si>
  <si>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</si>
  <si>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</si>
  <si>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</si>
  <si>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</si>
  <si>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</si>
  <si>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</si>
  <si>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</si>
  <si>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</si>
  <si>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</si>
  <si>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</si>
  <si>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</si>
  <si>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</si>
  <si>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</si>
  <si>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</si>
  <si>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</si>
  <si>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</si>
  <si>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</si>
  <si>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</si>
  <si>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</si>
  <si>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</si>
  <si>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</si>
  <si>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</si>
  <si>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</si>
  <si>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</si>
  <si>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</si>
  <si>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</si>
  <si>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</si>
  <si>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</si>
  <si>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</si>
  <si>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</si>
  <si>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</si>
  <si>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</si>
  <si>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</si>
  <si>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</si>
  <si>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</si>
  <si>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</si>
  <si>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</si>
  <si>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</si>
  <si>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</si>
  <si>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</si>
  <si>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</si>
  <si>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</si>
  <si>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</si>
  <si>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</si>
  <si>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</si>
  <si>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</si>
  <si>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</si>
  <si>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</si>
  <si>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</si>
  <si>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</si>
  <si>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</si>
  <si>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</si>
  <si>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</si>
  <si>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</si>
  <si>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</si>
  <si>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</si>
  <si>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</si>
  <si>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</si>
  <si>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</si>
  <si>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</si>
  <si>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</si>
  <si>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</si>
  <si>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</si>
  <si>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</si>
  <si>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</si>
  <si>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</si>
  <si>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</si>
  <si>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</si>
  <si>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</si>
  <si>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</si>
  <si>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</si>
  <si>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</si>
  <si>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</si>
  <si>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</si>
  <si>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</si>
  <si>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</si>
  <si>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</si>
  <si>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</si>
  <si>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</si>
  <si>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</si>
  <si>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</si>
  <si>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</si>
  <si>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</si>
  <si>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</si>
  <si>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</si>
  <si>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</si>
  <si>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</si>
  <si>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</si>
  <si>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</si>
  <si>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</si>
  <si>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</si>
  <si>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</si>
  <si>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</si>
  <si>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</si>
  <si>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</si>
  <si>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</si>
  <si>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</si>
  <si>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</si>
  <si>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</si>
  <si>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</si>
  <si>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</si>
  <si>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</si>
  <si>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</si>
  <si>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</si>
  <si>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</si>
  <si>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</si>
  <si>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</si>
  <si>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</si>
  <si>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</si>
  <si>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</si>
  <si>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</si>
  <si>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</si>
  <si>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</si>
  <si>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</si>
  <si>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</si>
  <si>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</si>
  <si>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</si>
  <si>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</si>
  <si>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</si>
  <si>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</si>
  <si>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</si>
  <si>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</si>
  <si>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</si>
  <si>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</si>
  <si>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</si>
  <si>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</si>
  <si>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</si>
  <si>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</si>
  <si>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</si>
  <si>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</si>
  <si>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</si>
  <si>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</si>
  <si>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</si>
  <si>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</si>
  <si>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</si>
  <si>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</si>
  <si>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</si>
  <si>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</si>
  <si>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</si>
  <si>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</si>
  <si>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</si>
  <si>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</si>
  <si>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</si>
  <si>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</si>
  <si>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</si>
  <si>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</si>
  <si>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</si>
  <si>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</si>
  <si>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</si>
  <si>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</si>
  <si>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</si>
  <si>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</si>
  <si>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</si>
  <si>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</si>
  <si>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</si>
  <si>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</si>
  <si>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</si>
  <si>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</si>
  <si>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</si>
  <si>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</si>
  <si>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</si>
  <si>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</si>
  <si>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</si>
  <si>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</si>
  <si>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</si>
  <si>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</si>
  <si>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</si>
  <si>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</si>
  <si>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</si>
  <si>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</si>
  <si>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</si>
  <si>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</si>
  <si>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</si>
  <si>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</si>
  <si>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</si>
  <si>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</si>
  <si>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</si>
  <si>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</si>
  <si>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</si>
  <si>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</si>
  <si>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</si>
  <si>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</si>
  <si>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</si>
  <si>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</si>
  <si>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</si>
  <si>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</si>
  <si>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</si>
  <si>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</si>
  <si>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</si>
  <si>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</si>
  <si>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</si>
  <si>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</si>
  <si>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</si>
  <si>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</si>
  <si>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</si>
  <si>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</si>
  <si>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</si>
  <si>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</si>
  <si>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</si>
  <si>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</si>
  <si>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</si>
  <si>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</si>
  <si>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</si>
  <si>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</si>
  <si>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</si>
  <si>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</si>
  <si>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</si>
  <si>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</si>
  <si>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</si>
  <si>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</si>
  <si>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</si>
  <si>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</si>
  <si>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</si>
  <si>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</si>
  <si>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</si>
  <si>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</si>
  <si>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</si>
  <si>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</si>
  <si>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</si>
  <si>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</si>
  <si>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</si>
  <si>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</si>
  <si>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</si>
  <si>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</si>
  <si>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</si>
  <si>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</si>
  <si>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</si>
  <si>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</si>
  <si>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</si>
  <si>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</si>
  <si>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</si>
  <si>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</si>
  <si>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</si>
  <si>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</si>
  <si>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</si>
  <si>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</si>
  <si>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</si>
  <si>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</si>
  <si>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</si>
  <si>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</si>
  <si>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</si>
  <si>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</si>
  <si>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</si>
  <si>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</si>
  <si>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</si>
  <si>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</si>
  <si>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</si>
  <si>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</si>
  <si>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</si>
  <si>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</si>
  <si>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</si>
  <si>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</si>
  <si>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</si>
  <si>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</si>
  <si>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</si>
  <si>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</si>
  <si>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</si>
  <si>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</si>
  <si>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</si>
  <si>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</si>
  <si>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</si>
  <si>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</si>
  <si>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</si>
  <si>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</si>
  <si>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</si>
  <si>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</si>
  <si>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</si>
  <si>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</si>
  <si>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</si>
  <si>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</si>
  <si>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</si>
  <si>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</si>
  <si>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</si>
  <si>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</si>
  <si>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</si>
  <si>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</si>
  <si>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</si>
  <si>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</si>
  <si>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</si>
  <si>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</si>
  <si>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</si>
  <si>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</si>
  <si>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</si>
  <si>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</si>
  <si>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</si>
  <si>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</si>
  <si>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</si>
  <si>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</si>
  <si>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</si>
  <si>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</si>
  <si>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</si>
  <si>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</si>
  <si>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</si>
  <si>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</si>
  <si>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</si>
  <si>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</si>
  <si>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</si>
  <si>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</si>
  <si>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</si>
  <si>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</si>
  <si>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</si>
  <si>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</si>
  <si>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</si>
  <si>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</si>
  <si>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</si>
  <si>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</si>
  <si>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</si>
  <si>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</si>
  <si>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</si>
  <si>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</si>
  <si>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</si>
  <si>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</si>
  <si>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</si>
  <si>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</si>
  <si>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</si>
  <si>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</si>
  <si>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</si>
  <si>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</si>
  <si>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</si>
  <si>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</si>
  <si>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</si>
  <si>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</si>
  <si>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</si>
  <si>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</si>
  <si>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</si>
  <si>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</si>
  <si>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</si>
  <si>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</si>
  <si>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</si>
  <si>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</si>
  <si>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</si>
  <si>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</si>
  <si>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</si>
  <si>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</si>
  <si>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</si>
  <si>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</si>
  <si>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</si>
  <si>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</si>
  <si>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</si>
  <si>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</si>
  <si>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</si>
  <si>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</si>
  <si>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</si>
  <si>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</si>
  <si>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</si>
  <si>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</si>
  <si>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</si>
  <si>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</si>
  <si>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</si>
  <si>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</si>
  <si>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</si>
  <si>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</si>
  <si>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</si>
  <si>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</si>
  <si>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</si>
  <si>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</si>
  <si>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</si>
  <si>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</si>
  <si>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</si>
  <si>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</si>
  <si>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</si>
  <si>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</si>
  <si>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</si>
  <si>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</si>
  <si>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</si>
  <si>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</si>
  <si>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</si>
  <si>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</si>
  <si>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</si>
  <si>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</si>
  <si>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</si>
  <si>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</si>
  <si>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</si>
  <si>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</si>
  <si>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</si>
  <si>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</si>
  <si>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</si>
  <si>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</si>
  <si>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</si>
  <si>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</si>
  <si>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</si>
  <si>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</si>
  <si>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</si>
  <si>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</si>
  <si>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</si>
  <si>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</si>
  <si>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</si>
  <si>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</si>
  <si>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</si>
  <si>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</si>
  <si>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</si>
  <si>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</si>
  <si>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</si>
  <si>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</si>
  <si>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</si>
  <si>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</si>
  <si>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</si>
  <si>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</si>
  <si>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</si>
  <si>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</si>
  <si>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</si>
  <si>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</si>
  <si>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</si>
  <si>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</si>
  <si>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</si>
  <si>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</si>
  <si>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</si>
  <si>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</si>
  <si>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</si>
  <si>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</si>
  <si>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</si>
  <si>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</si>
  <si>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</si>
  <si>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</si>
  <si>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</si>
  <si>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</si>
  <si>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</si>
  <si>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</si>
  <si>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</si>
  <si>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</si>
  <si>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</si>
  <si>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</si>
  <si>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</si>
  <si>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</si>
  <si>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</si>
  <si>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</si>
  <si>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</si>
  <si>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</si>
  <si>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</si>
  <si>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</si>
  <si>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</si>
  <si>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</si>
  <si>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</si>
  <si>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</si>
  <si>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</si>
  <si>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</si>
  <si>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</si>
  <si>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</si>
  <si>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</si>
  <si>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</si>
  <si>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</si>
  <si>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</si>
  <si>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</si>
  <si>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</si>
  <si>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</si>
  <si>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</si>
  <si>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</si>
  <si>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</si>
  <si>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</si>
  <si>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</si>
  <si>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</si>
  <si>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</si>
  <si>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</si>
  <si>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</si>
  <si>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</si>
  <si>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</si>
  <si>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</si>
  <si>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</si>
  <si>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</si>
  <si>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</si>
  <si>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</si>
  <si>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</si>
  <si>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</si>
  <si>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</si>
  <si>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</si>
  <si>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</si>
  <si>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</si>
  <si>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</si>
  <si>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</si>
  <si>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</si>
  <si>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</si>
  <si>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</si>
  <si>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</si>
  <si>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</si>
  <si>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</si>
  <si>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</si>
  <si>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</si>
  <si>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</si>
  <si>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</si>
  <si>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</si>
  <si>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</si>
  <si>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</si>
  <si>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</si>
  <si>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</si>
  <si>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</si>
  <si>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</si>
  <si>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</si>
  <si>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</si>
  <si>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</si>
  <si>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</si>
  <si>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</si>
  <si>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</si>
  <si>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</si>
  <si>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</si>
  <si>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</si>
  <si>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</si>
  <si>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</si>
  <si>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</si>
  <si>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</si>
  <si>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</si>
  <si>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</si>
  <si>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</si>
  <si>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</si>
  <si>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</si>
  <si>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</si>
  <si>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</si>
  <si>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</si>
  <si>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</si>
  <si>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</si>
  <si>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</si>
  <si>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</si>
  <si>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</si>
  <si>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</si>
  <si>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</si>
  <si>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</si>
  <si>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</si>
  <si>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</si>
  <si>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</si>
  <si>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</si>
  <si>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</si>
  <si>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</si>
  <si>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</si>
  <si>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</si>
  <si>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</si>
  <si>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</si>
  <si>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</si>
  <si>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</si>
  <si>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</si>
  <si>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</si>
  <si>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</si>
  <si>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</si>
  <si>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</si>
  <si>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</si>
  <si>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</si>
  <si>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</si>
  <si>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</si>
  <si>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</si>
  <si>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</si>
  <si>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</si>
  <si>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</si>
  <si>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</si>
  <si>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</si>
  <si>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</si>
  <si>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</si>
  <si>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</si>
  <si>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</si>
  <si>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</si>
  <si>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</si>
  <si>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</si>
  <si>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</si>
  <si>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</si>
  <si>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</si>
  <si>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</si>
  <si>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</si>
  <si>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</si>
  <si>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</si>
  <si>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</si>
  <si>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</si>
  <si>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</si>
  <si>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</si>
  <si>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</si>
  <si>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</si>
  <si>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</si>
  <si>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</si>
  <si>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</si>
  <si>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</si>
  <si>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</si>
  <si>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</si>
  <si>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</si>
  <si>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</si>
  <si>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</si>
  <si>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</si>
  <si>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</si>
  <si>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</si>
  <si>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</si>
  <si>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</si>
  <si>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</si>
  <si>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</si>
  <si>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</si>
  <si>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</si>
  <si>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</si>
  <si>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</si>
  <si>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</si>
  <si>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</si>
  <si>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</si>
  <si>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</si>
  <si>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</si>
  <si>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</si>
  <si>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</si>
  <si>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</si>
  <si>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</si>
  <si>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</si>
  <si>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</si>
  <si>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</si>
  <si>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</si>
  <si>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</si>
  <si>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</si>
  <si>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</si>
  <si>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</si>
  <si>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</si>
  <si>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</si>
  <si>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</si>
  <si>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</si>
  <si>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</si>
  <si>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</si>
  <si>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</si>
  <si>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</si>
  <si>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</si>
  <si>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</si>
  <si>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</si>
  <si>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</si>
  <si>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</si>
  <si>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</si>
  <si>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</si>
  <si>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</si>
  <si>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</si>
  <si>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</si>
  <si>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</si>
  <si>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</si>
  <si>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</si>
  <si>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</si>
  <si>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</si>
  <si>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</si>
  <si>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</si>
  <si>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</si>
  <si>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</si>
  <si>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</si>
  <si>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</si>
  <si>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</si>
  <si>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</si>
  <si>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</si>
  <si>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</si>
  <si>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</si>
  <si>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</si>
  <si>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</si>
  <si>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</si>
  <si>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</si>
  <si>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</si>
  <si>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</si>
  <si>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</si>
  <si>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</si>
  <si>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</si>
  <si>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</si>
  <si>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</si>
  <si>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</si>
  <si>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</si>
  <si>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</si>
  <si>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</si>
  <si>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</si>
  <si>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</si>
  <si>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</si>
  <si>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</si>
  <si>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</si>
  <si>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</si>
  <si>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</si>
  <si>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</si>
  <si>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</si>
  <si>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</si>
  <si>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</si>
  <si>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</si>
  <si>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</si>
  <si>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</si>
  <si>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</si>
  <si>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</si>
  <si>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</si>
  <si>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</si>
  <si>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</si>
  <si>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</si>
  <si>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</si>
  <si>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</si>
  <si>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</si>
  <si>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</si>
  <si>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</si>
  <si>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</si>
  <si>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</si>
  <si>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</si>
  <si>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</si>
  <si>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</si>
  <si>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</si>
  <si>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</si>
  <si>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</si>
  <si>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</si>
  <si>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</si>
  <si>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</si>
  <si>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</si>
  <si>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</si>
  <si>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</si>
  <si>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</si>
  <si>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</si>
  <si>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</si>
  <si>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</si>
  <si>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</si>
  <si>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</si>
  <si>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</si>
  <si>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</si>
  <si>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</si>
  <si>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</si>
  <si>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</si>
  <si>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</si>
  <si>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</si>
  <si>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</si>
  <si>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</si>
  <si>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</si>
  <si>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</si>
  <si>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</si>
  <si>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</si>
  <si>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</si>
  <si>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</si>
  <si>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</si>
  <si>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</si>
  <si>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</si>
  <si>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</si>
  <si>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</si>
  <si>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</si>
  <si>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</si>
  <si>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</si>
  <si>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</si>
  <si>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</si>
  <si>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</si>
  <si>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</si>
  <si>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</si>
  <si>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</si>
  <si>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</si>
  <si>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</si>
  <si>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</si>
  <si>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</si>
  <si>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</si>
  <si>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</si>
  <si>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</si>
  <si>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</si>
  <si>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</si>
  <si>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</si>
  <si>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</si>
  <si>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</si>
  <si>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</si>
  <si>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</si>
  <si>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</si>
  <si>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</si>
  <si>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</si>
  <si>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</si>
  <si>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</si>
  <si>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</si>
  <si>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</si>
  <si>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</si>
  <si>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</si>
  <si>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</si>
  <si>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</si>
  <si>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</si>
  <si>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</si>
  <si>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</si>
  <si>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</si>
  <si>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</si>
  <si>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</si>
  <si>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</si>
  <si>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</si>
  <si>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</si>
  <si>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</si>
  <si>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</si>
  <si>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</si>
  <si>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</si>
  <si>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</si>
  <si>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</si>
  <si>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</si>
  <si>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</si>
  <si>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</si>
  <si>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</si>
  <si>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</si>
  <si>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</si>
  <si>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</si>
  <si>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</si>
  <si>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</si>
  <si>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</si>
  <si>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</si>
  <si>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</si>
  <si>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</si>
  <si>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</si>
  <si>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</si>
  <si>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</si>
  <si>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</si>
  <si>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</si>
  <si>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</si>
  <si>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</si>
  <si>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</si>
  <si>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</si>
  <si>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</si>
  <si>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</si>
  <si>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</si>
  <si>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</si>
  <si>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</si>
  <si>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</si>
  <si>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</si>
  <si>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</si>
  <si>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</si>
  <si>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</si>
  <si>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</si>
  <si>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</si>
  <si>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</si>
  <si>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</si>
  <si>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</si>
  <si>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</si>
  <si>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</si>
  <si>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</si>
  <si>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</si>
  <si>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</si>
  <si>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</si>
  <si>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</si>
  <si>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</si>
  <si>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</si>
  <si>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</si>
  <si>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</si>
  <si>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</si>
  <si>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</si>
  <si>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</si>
  <si>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</si>
  <si>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</si>
  <si>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</si>
  <si>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</si>
  <si>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</si>
  <si>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</si>
  <si>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</si>
  <si>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</si>
  <si>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</si>
  <si>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</si>
  <si>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</si>
  <si>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</si>
  <si>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</si>
  <si>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</si>
  <si>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</si>
  <si>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</si>
  <si>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</si>
  <si>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</si>
  <si>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</si>
  <si>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</si>
  <si>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</si>
  <si>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</si>
  <si>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</si>
  <si>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</si>
  <si>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</si>
  <si>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</si>
  <si>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</si>
  <si>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</si>
  <si>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</si>
  <si>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</si>
  <si>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</si>
  <si>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</si>
  <si>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</si>
  <si>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</si>
  <si>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</si>
  <si>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</si>
  <si>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</si>
  <si>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</si>
  <si>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</si>
  <si>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</si>
  <si>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</si>
  <si>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</si>
  <si>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</si>
  <si>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</si>
  <si>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</si>
  <si>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</si>
  <si>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</si>
  <si>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</si>
  <si>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</si>
  <si>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</si>
  <si>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</si>
  <si>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</si>
  <si>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</si>
  <si>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</si>
  <si>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</si>
  <si>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</si>
  <si>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</si>
  <si>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</si>
  <si>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</si>
  <si>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</si>
  <si>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</si>
  <si>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</si>
  <si>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</si>
  <si>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</si>
  <si>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</si>
  <si>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</si>
  <si>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</si>
  <si>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</si>
  <si>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</si>
  <si>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</si>
  <si>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</si>
  <si>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</si>
  <si>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</si>
  <si>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</si>
  <si>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</si>
  <si>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</si>
  <si>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</si>
  <si>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</si>
  <si>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</si>
  <si>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</si>
  <si>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</si>
  <si>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</si>
  <si>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</si>
  <si>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</si>
  <si>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</si>
  <si>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</si>
  <si>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</si>
  <si>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</si>
  <si>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</si>
  <si>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</si>
  <si>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</si>
  <si>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</si>
  <si>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</si>
  <si>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</si>
  <si>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</si>
  <si>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</si>
  <si>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</si>
  <si>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</si>
  <si>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</si>
  <si>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</si>
  <si>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</si>
  <si>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</si>
  <si>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</si>
  <si>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</si>
  <si>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</si>
  <si>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</si>
  <si>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</si>
  <si>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</si>
  <si>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</si>
  <si>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</si>
  <si>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</si>
  <si>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</si>
  <si>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</si>
  <si>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</si>
  <si>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</si>
  <si>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</si>
  <si>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</si>
  <si>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</si>
  <si>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</si>
  <si>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</si>
  <si>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</si>
  <si>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</si>
  <si>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</si>
  <si>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</si>
  <si>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</si>
  <si>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</si>
  <si>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</si>
  <si>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</si>
  <si>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</si>
  <si>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</si>
  <si>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</si>
  <si>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</si>
  <si>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</si>
  <si>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</si>
  <si>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</si>
  <si>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</si>
  <si>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</si>
  <si>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</si>
  <si>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</si>
  <si>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</si>
  <si>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</si>
  <si>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</si>
  <si>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</si>
  <si>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</si>
  <si>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</si>
  <si>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</si>
  <si>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</si>
  <si>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</si>
  <si>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</si>
  <si>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</si>
  <si>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</si>
  <si>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</si>
  <si>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</si>
  <si>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</si>
  <si>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</si>
  <si>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</si>
  <si>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</si>
  <si>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</si>
  <si>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</si>
  <si>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</si>
  <si>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</si>
  <si>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</si>
  <si>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</si>
  <si>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</si>
  <si>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</si>
  <si>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</si>
  <si>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</si>
  <si>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</si>
  <si>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</si>
  <si>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</si>
  <si>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</si>
  <si>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</si>
  <si>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</si>
  <si>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</si>
  <si>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</si>
  <si>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</si>
  <si>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</si>
  <si>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</si>
  <si>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</si>
  <si>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</si>
  <si>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</si>
  <si>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</si>
  <si>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</si>
  <si>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</si>
  <si>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</si>
  <si>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</si>
  <si>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</si>
  <si>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</si>
  <si>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</si>
  <si>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</si>
  <si>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</si>
  <si>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</si>
  <si>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</si>
  <si>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</si>
  <si>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</si>
  <si>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</si>
  <si>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</si>
  <si>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</si>
  <si>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</si>
  <si>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</si>
  <si>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</si>
  <si>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</si>
  <si>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</si>
  <si>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</si>
  <si>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</si>
  <si>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</si>
  <si>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</si>
  <si>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</si>
  <si>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</si>
  <si>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</si>
  <si>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</si>
  <si>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</si>
  <si>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</si>
  <si>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</si>
  <si>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</si>
  <si>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</si>
  <si>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</si>
  <si>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</si>
  <si>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</si>
  <si>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</si>
  <si>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</si>
  <si>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</si>
  <si>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</si>
  <si>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</si>
  <si>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</si>
  <si>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</si>
  <si>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</si>
  <si>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</si>
  <si>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</si>
  <si>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</si>
  <si>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</si>
  <si>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</si>
  <si>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</si>
  <si>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</si>
  <si>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</si>
  <si>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</si>
  <si>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</si>
  <si>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</si>
  <si>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</si>
  <si>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</si>
  <si>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</si>
  <si>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</si>
  <si>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</si>
  <si>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</si>
  <si>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</si>
  <si>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</si>
  <si>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</si>
  <si>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</si>
  <si>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</si>
  <si>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</si>
  <si>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</si>
  <si>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</si>
  <si>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</si>
  <si>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</si>
  <si>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</si>
  <si>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</si>
  <si>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</si>
  <si>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</si>
  <si>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</si>
  <si>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</si>
  <si>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</si>
  <si>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</si>
  <si>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</si>
  <si>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</si>
  <si>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</si>
  <si>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</si>
  <si>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</si>
  <si>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</si>
  <si>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</si>
  <si>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</si>
  <si>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</si>
  <si>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</si>
  <si>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</si>
  <si>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</si>
  <si>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</si>
  <si>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</si>
  <si>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</si>
  <si>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</si>
  <si>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</si>
  <si>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</si>
  <si>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</si>
  <si>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</si>
  <si>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</si>
  <si>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</si>
  <si>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</si>
  <si>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</si>
  <si>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</si>
  <si>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</si>
  <si>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</si>
  <si>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</si>
  <si>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</si>
  <si>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</si>
  <si>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</si>
  <si>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</si>
  <si>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</si>
  <si>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</si>
  <si>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</si>
  <si>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</si>
  <si>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</si>
  <si>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</si>
  <si>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</si>
  <si>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</si>
  <si>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</si>
  <si>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</si>
  <si>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</si>
  <si>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</si>
  <si>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</si>
  <si>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</si>
  <si>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</si>
  <si>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</si>
  <si>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</si>
  <si>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</si>
  <si>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</si>
  <si>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</si>
  <si>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</si>
  <si>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</si>
  <si>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</si>
  <si>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</si>
  <si>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</si>
  <si>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</si>
  <si>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</si>
  <si>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</si>
  <si>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</si>
  <si>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</si>
  <si>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</si>
  <si>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</si>
  <si>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</si>
  <si>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</si>
  <si>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</si>
  <si>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</si>
  <si>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</si>
  <si>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</si>
  <si>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</si>
  <si>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</si>
  <si>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</si>
  <si>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</si>
  <si>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</si>
  <si>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</si>
  <si>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</si>
  <si>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</si>
  <si>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</si>
  <si>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</si>
  <si>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</si>
  <si>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</si>
  <si>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</si>
  <si>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</si>
  <si>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</si>
  <si>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</si>
  <si>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</si>
  <si>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</si>
  <si>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</si>
  <si>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</si>
  <si>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</si>
  <si>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</si>
  <si>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</si>
  <si>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</si>
  <si>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</si>
  <si>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</si>
  <si>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</si>
  <si>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</si>
  <si>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</si>
  <si>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</si>
  <si>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</si>
  <si>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</si>
  <si>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</si>
  <si>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</si>
  <si>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</si>
  <si>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</si>
  <si>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</si>
  <si>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</si>
  <si>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</si>
  <si>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</si>
  <si>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</si>
  <si>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</si>
  <si>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</si>
  <si>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</si>
  <si>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</si>
  <si>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</si>
  <si>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</si>
  <si>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</si>
  <si>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</si>
  <si>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</si>
  <si>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</si>
  <si>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</si>
  <si>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</si>
  <si>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</si>
  <si>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</si>
  <si>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</si>
  <si>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</si>
  <si>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</si>
  <si>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</si>
  <si>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</si>
  <si>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</si>
  <si>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</si>
  <si>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</si>
  <si>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</si>
  <si>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</si>
  <si>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</si>
  <si>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</si>
  <si>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</si>
  <si>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</si>
  <si>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</si>
  <si>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</si>
  <si>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</si>
  <si>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</si>
  <si>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</si>
  <si>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</si>
  <si>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</si>
  <si>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</si>
  <si>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</si>
  <si>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</si>
  <si>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</si>
  <si>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</si>
  <si>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</si>
  <si>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</si>
  <si>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</si>
  <si>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</si>
  <si>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</si>
  <si>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</si>
  <si>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</si>
  <si>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</si>
  <si>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</si>
  <si>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</si>
  <si>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</si>
  <si>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</si>
  <si>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</si>
  <si>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</si>
  <si>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</si>
  <si>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</si>
  <si>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</si>
  <si>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</si>
  <si>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</si>
  <si>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</si>
  <si>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</si>
  <si>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</si>
  <si>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</si>
  <si>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</si>
  <si>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</si>
  <si>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</si>
  <si>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</si>
  <si>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</si>
  <si>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</si>
  <si>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</si>
  <si>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</si>
  <si>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</si>
  <si>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</si>
  <si>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</si>
  <si>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</si>
  <si>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</si>
  <si>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</si>
  <si>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</si>
  <si>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</si>
  <si>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</si>
  <si>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</si>
  <si>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</si>
  <si>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</si>
  <si>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</si>
  <si>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</si>
  <si>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</si>
  <si>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</si>
  <si>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</si>
  <si>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</si>
  <si>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</si>
  <si>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</si>
  <si>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</si>
  <si>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</si>
  <si>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</si>
  <si>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</si>
  <si>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</si>
  <si>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</si>
  <si>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</si>
  <si>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</si>
  <si>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</si>
  <si>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</si>
  <si>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</si>
  <si>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</si>
  <si>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</si>
  <si>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</si>
  <si>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</si>
  <si>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</si>
  <si>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</si>
  <si>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</si>
  <si>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</si>
  <si>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</si>
  <si>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</si>
  <si>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</si>
  <si>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</si>
  <si>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</si>
  <si>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</si>
  <si>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</si>
  <si>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</si>
  <si>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</si>
  <si>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</si>
  <si>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</si>
  <si>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</si>
  <si>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</si>
  <si>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</si>
  <si>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</si>
  <si>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</si>
  <si>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</si>
  <si>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</si>
  <si>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</si>
  <si>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</si>
  <si>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</si>
  <si>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</si>
  <si>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</si>
  <si>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</si>
  <si>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</si>
  <si>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</si>
  <si>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</si>
  <si>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</si>
  <si>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</si>
  <si>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</si>
  <si>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</si>
  <si>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</si>
  <si>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</si>
  <si>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</si>
  <si>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</si>
  <si>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</si>
  <si>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</si>
  <si>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</si>
  <si>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</si>
  <si>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</si>
  <si>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</si>
  <si>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</si>
  <si>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</si>
  <si>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</si>
  <si>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</si>
  <si>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</si>
  <si>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</si>
  <si>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</si>
  <si>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</si>
  <si>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</si>
  <si>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</si>
  <si>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</si>
  <si>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</si>
  <si>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</si>
  <si>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</si>
  <si>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</si>
  <si>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</si>
  <si>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</si>
  <si>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</si>
  <si>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</si>
  <si>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</si>
  <si>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</si>
  <si>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</si>
  <si>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</si>
  <si>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</si>
  <si>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</si>
  <si>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</si>
  <si>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</si>
  <si>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</si>
  <si>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</si>
  <si>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</si>
  <si>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</si>
  <si>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</si>
  <si>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</si>
  <si>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</si>
  <si>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</si>
  <si>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</si>
  <si>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</si>
  <si>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</si>
  <si>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</si>
  <si>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</si>
  <si>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</si>
  <si>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</si>
  <si>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</si>
  <si>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</si>
  <si>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</si>
  <si>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</si>
  <si>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</si>
  <si>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</si>
  <si>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</si>
  <si>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</si>
  <si>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</si>
  <si>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</si>
  <si>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</si>
  <si>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</si>
  <si>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</si>
  <si>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</si>
  <si>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</si>
  <si>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</si>
  <si>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</si>
  <si>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</si>
  <si>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</si>
  <si>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</si>
  <si>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</si>
  <si>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</si>
  <si>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</si>
  <si>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</si>
  <si>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</si>
  <si>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</si>
  <si>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</si>
  <si>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</si>
  <si>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</si>
  <si>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</si>
  <si>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</si>
  <si>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</si>
  <si>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</si>
  <si>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</si>
  <si>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</si>
  <si>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</si>
  <si>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</si>
  <si>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</si>
  <si>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</si>
  <si>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</si>
  <si>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</si>
  <si>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</si>
  <si>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</si>
  <si>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</si>
  <si>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</si>
  <si>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</si>
  <si>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</si>
  <si>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</si>
  <si>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</si>
  <si>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</si>
  <si>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</si>
  <si>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</si>
  <si>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</si>
  <si>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</si>
  <si>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</si>
  <si>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</si>
  <si>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</si>
  <si>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</si>
  <si>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</si>
  <si>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</si>
  <si>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</si>
  <si>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</si>
  <si>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</si>
  <si>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</si>
  <si>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</si>
  <si>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</si>
  <si>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</si>
  <si>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</si>
  <si>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</si>
  <si>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</si>
  <si>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</si>
  <si>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</si>
  <si>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</si>
  <si>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</si>
  <si>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</si>
  <si>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</si>
  <si>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</si>
  <si>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</si>
  <si>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</si>
  <si>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</si>
  <si>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</si>
  <si>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</si>
  <si>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</si>
  <si>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</si>
  <si>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</si>
  <si>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</si>
  <si>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</si>
  <si>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</si>
  <si>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</si>
  <si>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</si>
  <si>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</si>
  <si>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</si>
  <si>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</si>
  <si>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</si>
  <si>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</si>
  <si>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</si>
  <si>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</si>
  <si>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</si>
  <si>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</si>
  <si>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</si>
  <si>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</si>
  <si>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</si>
  <si>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</si>
  <si>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</si>
  <si>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</si>
  <si>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</si>
  <si>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</si>
  <si>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</si>
  <si>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</si>
  <si>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</si>
  <si>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</si>
  <si>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</si>
  <si>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</si>
  <si>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</si>
  <si>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</si>
  <si>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</si>
  <si>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</si>
  <si>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</si>
  <si>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</si>
  <si>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</si>
  <si>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</si>
  <si>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</si>
  <si>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</si>
  <si>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</si>
  <si>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</si>
  <si>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</si>
  <si>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</si>
  <si>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</si>
  <si>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</si>
  <si>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</si>
  <si>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</si>
  <si>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</si>
  <si>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</si>
  <si>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</si>
  <si>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</si>
  <si>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</si>
  <si>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</si>
  <si>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</si>
  <si>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</si>
  <si>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</si>
  <si>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</si>
  <si>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</si>
  <si>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</si>
  <si>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</si>
  <si>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</si>
  <si>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</si>
  <si>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</si>
  <si>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</si>
  <si>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</si>
  <si>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</si>
  <si>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</si>
  <si>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</si>
  <si>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</si>
  <si>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</si>
  <si>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</si>
  <si>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</si>
  <si>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</si>
  <si>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</si>
  <si>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</si>
  <si>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</si>
  <si>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</si>
  <si>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</si>
  <si>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</si>
  <si>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</si>
  <si>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</si>
  <si>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</si>
  <si>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</si>
  <si>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</si>
  <si>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</si>
  <si>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</si>
  <si>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</si>
  <si>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</si>
  <si>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</si>
  <si>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</si>
  <si>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</si>
  <si>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</si>
  <si>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</si>
  <si>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</si>
  <si>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</si>
  <si>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</si>
  <si>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</si>
  <si>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</si>
  <si>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</si>
  <si>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</si>
  <si>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</si>
  <si>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</si>
  <si>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</si>
  <si>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</si>
  <si>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</si>
  <si>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</si>
  <si>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</si>
  <si>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</si>
  <si>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</si>
  <si>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</si>
  <si>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</si>
  <si>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</si>
  <si>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</si>
  <si>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</si>
  <si>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</si>
  <si>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</si>
  <si>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</si>
  <si>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</si>
  <si>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</si>
  <si>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</si>
  <si>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</si>
  <si>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</si>
  <si>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</si>
  <si>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</si>
  <si>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</si>
  <si>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</si>
  <si>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</si>
  <si>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</si>
  <si>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</si>
  <si>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</si>
  <si>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</si>
  <si>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</si>
  <si>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</si>
  <si>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</si>
  <si>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</si>
  <si>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</si>
  <si>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</si>
  <si>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</si>
  <si>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</si>
  <si>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</si>
  <si>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</si>
  <si>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</si>
  <si>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</si>
  <si>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</si>
  <si>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</si>
  <si>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</si>
  <si>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</si>
  <si>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</si>
  <si>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</si>
  <si>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</si>
  <si>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</si>
  <si>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</si>
  <si>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</si>
  <si>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</si>
  <si>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</si>
  <si>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</si>
  <si>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</si>
  <si>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</si>
  <si>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</si>
  <si>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</si>
  <si>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</si>
  <si>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</si>
  <si>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</si>
  <si>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</si>
  <si>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</si>
  <si>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</si>
  <si>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</si>
  <si>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</si>
  <si>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</si>
  <si>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</si>
  <si>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</si>
  <si>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</si>
  <si>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</si>
  <si>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</si>
  <si>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</si>
  <si>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</si>
  <si>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</si>
  <si>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</si>
  <si>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</si>
  <si>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</si>
  <si>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</si>
  <si>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</si>
  <si>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</si>
  <si>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</si>
  <si>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</si>
  <si>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</si>
  <si>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</si>
  <si>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</si>
  <si>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</si>
  <si>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</si>
  <si>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</si>
  <si>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</si>
  <si>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</si>
  <si>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</si>
  <si>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</si>
  <si>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</si>
  <si>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</si>
  <si>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</si>
  <si>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</si>
  <si>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</si>
  <si>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</si>
  <si>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</si>
  <si>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</si>
  <si>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</si>
  <si>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</si>
  <si>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</si>
  <si>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</si>
  <si>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</si>
  <si>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</si>
  <si>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</si>
  <si>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</si>
  <si>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</si>
  <si>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</si>
  <si>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</si>
  <si>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</si>
  <si>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</si>
  <si>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</si>
  <si>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</si>
  <si>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</si>
  <si>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</si>
  <si>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</si>
  <si>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</si>
  <si>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</si>
  <si>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</si>
  <si>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</si>
  <si>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</si>
  <si>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</si>
  <si>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</si>
  <si>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</si>
  <si>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</si>
  <si>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</si>
  <si>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</si>
  <si>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</si>
  <si>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</si>
  <si>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</si>
  <si>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</si>
  <si>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</si>
  <si>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</si>
  <si>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</si>
  <si>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</si>
  <si>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</si>
  <si>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</si>
  <si>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</si>
  <si>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</si>
  <si>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</si>
  <si>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</si>
  <si>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</si>
  <si>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</si>
  <si>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</si>
  <si>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</si>
  <si>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</si>
  <si>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</si>
  <si>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</si>
  <si>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</si>
  <si>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</si>
  <si>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</si>
  <si>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</si>
  <si>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</si>
  <si>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</si>
  <si>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</si>
  <si>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</si>
  <si>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</si>
  <si>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</si>
  <si>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</si>
  <si>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</si>
  <si>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</si>
  <si>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</si>
  <si>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</si>
  <si>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</si>
  <si>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</si>
  <si>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</si>
  <si>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</si>
  <si>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</si>
  <si>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</si>
  <si>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</si>
  <si>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</si>
  <si>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</si>
  <si>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</si>
  <si>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</si>
  <si>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</si>
  <si>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</si>
  <si>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</si>
  <si>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</si>
  <si>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</si>
  <si>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</si>
  <si>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</si>
  <si>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</si>
  <si>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</si>
  <si>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</si>
  <si>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</si>
  <si>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</si>
  <si>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</si>
  <si>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</si>
  <si>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</si>
  <si>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</si>
  <si>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</si>
  <si>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</si>
  <si>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</si>
  <si>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</si>
  <si>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</si>
  <si>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</si>
  <si>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</si>
  <si>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</si>
  <si>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</si>
  <si>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</si>
  <si>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</si>
  <si>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</si>
  <si>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</si>
  <si>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</si>
  <si>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</si>
  <si>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</si>
  <si>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</si>
  <si>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</si>
  <si>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</si>
  <si>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</si>
  <si>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</si>
  <si>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</si>
  <si>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</si>
  <si>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</si>
  <si>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</si>
  <si>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</si>
  <si>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</si>
  <si>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</si>
  <si>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</si>
  <si>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</si>
  <si>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</si>
  <si>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</si>
  <si>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</si>
  <si>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</si>
  <si>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</si>
  <si>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</si>
  <si>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</si>
  <si>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</si>
  <si>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</si>
  <si>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</si>
  <si>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</si>
  <si>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</si>
  <si>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</si>
  <si>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</si>
  <si>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</si>
  <si>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</si>
  <si>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</si>
  <si>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</si>
  <si>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</si>
  <si>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</si>
  <si>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</si>
  <si>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</si>
  <si>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</si>
  <si>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</si>
  <si>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</si>
  <si>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</si>
  <si>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</si>
  <si>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</si>
  <si>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</si>
  <si>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</si>
  <si>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</si>
  <si>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</si>
  <si>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</si>
  <si>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</si>
  <si>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</si>
  <si>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</si>
  <si>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</si>
  <si>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</si>
  <si>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</si>
  <si>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</si>
  <si>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</si>
  <si>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</si>
  <si>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</si>
  <si>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</si>
  <si>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</si>
  <si>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</si>
  <si>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</si>
  <si>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</si>
  <si>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</si>
  <si>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</si>
  <si>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</si>
  <si>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</si>
  <si>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</si>
  <si>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</si>
  <si>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</si>
  <si>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</si>
  <si>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</si>
  <si>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</si>
  <si>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</si>
  <si>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</si>
  <si>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</si>
  <si>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</si>
  <si>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</si>
  <si>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</si>
  <si>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</si>
  <si>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</si>
  <si>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</si>
  <si>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</si>
  <si>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</si>
  <si>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</si>
  <si>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</si>
  <si>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</si>
  <si>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</si>
  <si>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</si>
  <si>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</si>
  <si>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</si>
  <si>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</si>
  <si>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</si>
  <si>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</si>
  <si>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</si>
  <si>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</si>
  <si>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</si>
  <si>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</si>
  <si>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</si>
  <si>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</si>
  <si>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</si>
  <si>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</si>
  <si>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</si>
  <si>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</si>
  <si>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</si>
  <si>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</si>
  <si>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</si>
  <si>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</si>
  <si>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</si>
  <si>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</si>
  <si>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</si>
  <si>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</si>
  <si>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</si>
  <si>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</si>
  <si>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</si>
  <si>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</si>
  <si>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</si>
  <si>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</si>
  <si>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</si>
  <si>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</si>
  <si>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</si>
  <si>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</si>
  <si>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</si>
  <si>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</si>
  <si>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</si>
  <si>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</si>
  <si>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</si>
  <si>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</si>
  <si>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</si>
  <si>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</si>
  <si>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</si>
  <si>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</si>
  <si>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</si>
  <si>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</si>
  <si>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</si>
  <si>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</si>
  <si>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</si>
  <si>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</si>
  <si>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</si>
  <si>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</si>
  <si>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</si>
  <si>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</si>
  <si>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</si>
  <si>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</si>
  <si>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</si>
  <si>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</si>
  <si>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</si>
  <si>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</si>
  <si>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</si>
  <si>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</si>
  <si>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</si>
  <si>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</si>
  <si>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</si>
  <si>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</si>
  <si>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</si>
  <si>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</si>
  <si>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</si>
  <si>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</si>
  <si>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</si>
  <si>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</si>
  <si>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</si>
  <si>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</si>
  <si>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</si>
  <si>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</si>
  <si>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</si>
  <si>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</si>
  <si>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</si>
  <si>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</si>
  <si>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</si>
  <si>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</si>
  <si>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</si>
  <si>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</si>
  <si>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</si>
  <si>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</si>
  <si>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</si>
  <si>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</si>
  <si>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</si>
  <si>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</si>
  <si>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</si>
  <si>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</si>
  <si>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</si>
  <si>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</si>
  <si>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</si>
  <si>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</si>
  <si>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</si>
  <si>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</si>
  <si>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</si>
  <si>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</si>
  <si>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</si>
  <si>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</si>
  <si>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</si>
  <si>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</si>
  <si>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</si>
  <si>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</si>
  <si>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</si>
  <si>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</si>
  <si>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</si>
  <si>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</si>
  <si>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</si>
  <si>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</si>
  <si>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</si>
  <si>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</si>
  <si>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</si>
  <si>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</si>
  <si>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</si>
  <si>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</si>
  <si>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</si>
  <si>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</si>
  <si>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</si>
  <si>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</si>
  <si>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</si>
  <si>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</si>
  <si>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</si>
  <si>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</si>
  <si>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</si>
  <si>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</si>
  <si>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</si>
  <si>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</si>
  <si>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</si>
  <si>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</si>
  <si>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</si>
  <si>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</si>
  <si>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</si>
  <si>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</si>
  <si>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</si>
  <si>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</si>
  <si>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</si>
  <si>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</si>
  <si>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</si>
  <si>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</si>
  <si>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</si>
  <si>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</si>
  <si>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</si>
  <si>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</si>
  <si>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</si>
  <si>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</si>
  <si>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</si>
  <si>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</si>
  <si>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</si>
  <si>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</si>
  <si>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</si>
  <si>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</si>
  <si>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</si>
  <si>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</si>
  <si>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</si>
  <si>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</si>
  <si>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</si>
  <si>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</si>
  <si>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</si>
  <si>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</si>
  <si>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</si>
  <si>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</si>
  <si>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</si>
  <si>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</si>
  <si>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</si>
  <si>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</si>
  <si>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</si>
  <si>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</si>
  <si>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</si>
  <si>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</si>
  <si>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</si>
  <si>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</si>
  <si>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</si>
  <si>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</si>
  <si>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</si>
  <si>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</si>
  <si>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</si>
  <si>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</si>
  <si>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</si>
  <si>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</si>
  <si>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</si>
  <si>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</si>
  <si>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</si>
  <si>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</si>
  <si>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</si>
  <si>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</si>
  <si>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</si>
  <si>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</si>
  <si>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</si>
  <si>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</si>
  <si>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</si>
  <si>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</si>
  <si>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</si>
  <si>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</si>
  <si>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</si>
  <si>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</si>
  <si>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</si>
  <si>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</si>
  <si>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</si>
  <si>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</si>
  <si>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</si>
  <si>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</si>
  <si>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</si>
  <si>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</si>
  <si>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</si>
  <si>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</si>
  <si>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</si>
  <si>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</si>
  <si>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</si>
  <si>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</si>
  <si>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</si>
  <si>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</si>
  <si>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</si>
  <si>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</si>
  <si>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</si>
  <si>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</si>
  <si>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</si>
  <si>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</si>
  <si>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</si>
  <si>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</si>
  <si>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</si>
  <si>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</si>
  <si>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</si>
  <si>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</si>
  <si>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</si>
  <si>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</si>
  <si>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</si>
  <si>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</si>
  <si>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</si>
  <si>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</si>
  <si>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</si>
  <si>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</si>
  <si>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</si>
  <si>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</si>
  <si>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</si>
  <si>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</si>
  <si>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</si>
  <si>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</si>
  <si>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</si>
  <si>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</si>
  <si>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</si>
  <si>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</si>
  <si>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</si>
  <si>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</si>
  <si>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</si>
  <si>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</si>
  <si>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</si>
  <si>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</si>
  <si>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</si>
  <si>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</si>
  <si>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</si>
  <si>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</si>
  <si>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</si>
  <si>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</si>
  <si>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</si>
  <si>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</si>
  <si>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</si>
  <si>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</si>
  <si>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</si>
  <si>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</si>
  <si>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</si>
  <si>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</si>
  <si>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</si>
  <si>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</si>
  <si>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</si>
  <si>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</si>
  <si>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</si>
  <si>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</si>
  <si>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</si>
  <si>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</si>
  <si>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</si>
  <si>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</si>
  <si>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</si>
  <si>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</si>
  <si>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</si>
  <si>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</si>
  <si>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</si>
  <si>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</si>
  <si>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</si>
  <si>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</si>
  <si>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</si>
  <si>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</si>
  <si>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</si>
  <si>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</si>
  <si>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</si>
  <si>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</si>
  <si>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</si>
  <si>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</si>
  <si>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</si>
  <si>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</si>
  <si>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</si>
  <si>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</si>
  <si>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</si>
  <si>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</si>
  <si>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</si>
  <si>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</si>
  <si>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</si>
  <si>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</si>
  <si>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</si>
  <si>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</si>
  <si>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</si>
  <si>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</si>
  <si>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</si>
  <si>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</si>
  <si>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</si>
  <si>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</si>
  <si>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</si>
  <si>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</si>
  <si>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</si>
  <si>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</si>
  <si>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</si>
  <si>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</si>
  <si>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</si>
  <si>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</si>
  <si>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</si>
  <si>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</si>
  <si>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</si>
  <si>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</si>
  <si>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</si>
  <si>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</si>
  <si>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</si>
  <si>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</si>
  <si>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</si>
  <si>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</si>
  <si>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</si>
  <si>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</si>
  <si>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</si>
  <si>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</si>
  <si>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</si>
  <si>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</si>
  <si>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</si>
  <si>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</si>
  <si>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</si>
  <si>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</si>
  <si>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</si>
  <si>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</si>
  <si>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</si>
  <si>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</si>
  <si>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</si>
  <si>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</si>
  <si>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</si>
  <si>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</si>
  <si>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</si>
  <si>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</si>
  <si>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</si>
  <si>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</si>
  <si>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</si>
  <si>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</si>
  <si>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</si>
  <si>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</si>
  <si>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</si>
  <si>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</si>
  <si>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</si>
  <si>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</si>
  <si>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</si>
  <si>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</si>
  <si>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</si>
  <si>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</si>
  <si>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</si>
  <si>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</si>
  <si>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</si>
  <si>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</si>
  <si>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</si>
  <si>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</si>
  <si>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</si>
  <si>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</si>
  <si>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</si>
  <si>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</si>
  <si>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</si>
  <si>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</si>
  <si>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</si>
  <si>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</si>
  <si>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</si>
  <si>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</si>
  <si>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</si>
  <si>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</si>
  <si>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</si>
  <si>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</si>
  <si>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</si>
  <si>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</si>
  <si>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</si>
  <si>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</si>
  <si>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</si>
  <si>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</si>
  <si>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</si>
  <si>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</si>
  <si>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</si>
  <si>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</si>
  <si>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</si>
  <si>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</si>
  <si>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</si>
  <si>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</si>
  <si>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</si>
  <si>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</si>
  <si>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</si>
  <si>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</si>
  <si>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</si>
  <si>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</si>
  <si>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</si>
  <si>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</si>
  <si>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</si>
  <si>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</si>
  <si>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</si>
  <si>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</si>
  <si>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</si>
  <si>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</si>
  <si>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</si>
  <si>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</si>
  <si>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</si>
  <si>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</si>
  <si>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</si>
  <si>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</si>
  <si>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</si>
  <si>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</si>
  <si>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</si>
  <si>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</si>
  <si>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</si>
  <si>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</si>
  <si>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</si>
  <si>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</si>
  <si>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</si>
  <si>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</si>
  <si>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</si>
  <si>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</si>
  <si>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</si>
  <si>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</si>
  <si>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</si>
  <si>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</si>
  <si>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</si>
  <si>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</si>
  <si>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</si>
  <si>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</si>
  <si>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</si>
  <si>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</si>
  <si>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</si>
  <si>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</si>
  <si>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</si>
  <si>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</si>
  <si>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</si>
  <si>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</si>
  <si>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</si>
  <si>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</si>
  <si>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</si>
  <si>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</si>
  <si>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</si>
  <si>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</si>
  <si>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</si>
  <si>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</si>
  <si>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</si>
  <si>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</si>
  <si>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</si>
  <si>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</si>
  <si>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</si>
  <si>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</si>
  <si>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</si>
  <si>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</si>
  <si>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</si>
  <si>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</si>
  <si>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</si>
  <si>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</si>
  <si>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</si>
  <si>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</si>
  <si>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</si>
  <si>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</si>
  <si>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</si>
  <si>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</si>
  <si>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</si>
  <si>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</si>
  <si>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</si>
  <si>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</si>
  <si>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</si>
  <si>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</si>
  <si>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</si>
  <si>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</si>
  <si>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</si>
  <si>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</si>
  <si>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</si>
  <si>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</si>
  <si>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</si>
  <si>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</si>
  <si>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</si>
  <si>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</si>
  <si>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</si>
  <si>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</si>
  <si>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</si>
  <si>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</si>
  <si>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</si>
  <si>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</si>
  <si>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</si>
  <si>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</si>
  <si>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</si>
  <si>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</si>
  <si>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</si>
  <si>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</si>
  <si>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</si>
  <si>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</si>
  <si>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</si>
  <si>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</si>
  <si>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</si>
  <si>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</si>
  <si>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</si>
  <si>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</si>
  <si>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</si>
  <si>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</si>
  <si>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</si>
  <si>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</si>
  <si>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</si>
  <si>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</si>
  <si>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</si>
  <si>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</si>
  <si>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</si>
  <si>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</si>
  <si>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</si>
  <si>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</si>
  <si>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</si>
  <si>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</si>
  <si>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</si>
  <si>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</si>
  <si>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</si>
  <si>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</si>
  <si>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</si>
  <si>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</si>
  <si>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</si>
  <si>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</si>
  <si>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</si>
  <si>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</si>
  <si>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</si>
  <si>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</si>
  <si>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</si>
  <si>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</si>
  <si>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</si>
  <si>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</si>
  <si>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</si>
  <si>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</si>
  <si>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</si>
  <si>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</si>
  <si>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</si>
  <si>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</si>
  <si>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</si>
  <si>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</si>
  <si>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</si>
  <si>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</si>
  <si>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</si>
  <si>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</si>
  <si>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</si>
  <si>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</si>
  <si>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</si>
  <si>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</si>
  <si>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</si>
  <si>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</si>
  <si>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</si>
  <si>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</si>
  <si>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</si>
  <si>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</si>
  <si>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</si>
  <si>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</si>
  <si>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</si>
  <si>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</si>
  <si>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</si>
  <si>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</si>
  <si>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</si>
  <si>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</si>
  <si>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</si>
  <si>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</si>
  <si>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</si>
  <si>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</si>
  <si>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</si>
  <si>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</si>
  <si>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</si>
  <si>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</si>
  <si>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</si>
  <si>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</si>
  <si>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</si>
  <si>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</si>
  <si>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</si>
  <si>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</si>
  <si>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</si>
  <si>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</si>
  <si>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</si>
  <si>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</si>
  <si>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</si>
  <si>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</si>
  <si>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</si>
  <si>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</si>
  <si>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</si>
  <si>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</si>
  <si>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</si>
  <si>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</si>
  <si>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</si>
  <si>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</si>
  <si>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</si>
  <si>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</si>
  <si>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</si>
  <si>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</si>
  <si>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</si>
  <si>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</si>
  <si>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</si>
  <si>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</si>
  <si>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</si>
  <si>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</si>
  <si>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</si>
  <si>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</si>
  <si>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</si>
  <si>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</si>
  <si>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</si>
  <si>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</si>
  <si>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</si>
  <si>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</si>
  <si>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</si>
  <si>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</si>
  <si>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</si>
  <si>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</si>
  <si>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</si>
  <si>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</si>
  <si>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</si>
  <si>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</si>
  <si>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</si>
  <si>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</si>
  <si>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</si>
  <si>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</si>
  <si>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</si>
  <si>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</si>
  <si>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</si>
  <si>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</si>
  <si>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</si>
  <si>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</si>
  <si>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</si>
  <si>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</si>
  <si>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</si>
  <si>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</si>
  <si>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</si>
  <si>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</si>
  <si>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</si>
  <si>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</si>
  <si>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</si>
  <si>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</si>
  <si>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</si>
  <si>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</si>
  <si>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</si>
  <si>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</si>
  <si>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</si>
  <si>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</si>
  <si>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</si>
  <si>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</si>
  <si>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</si>
  <si>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</si>
  <si>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</si>
  <si>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</si>
  <si>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</si>
  <si>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</si>
  <si>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</si>
  <si>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</si>
  <si>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</si>
  <si>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</si>
  <si>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</si>
  <si>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</si>
  <si>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</si>
  <si>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</si>
  <si>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</si>
  <si>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</si>
  <si>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</si>
  <si>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</si>
  <si>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</si>
  <si>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</si>
  <si>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</si>
  <si>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</si>
  <si>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</si>
  <si>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</si>
  <si>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</si>
  <si>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</si>
  <si>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</si>
  <si>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</si>
  <si>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</si>
  <si>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</si>
  <si>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</si>
  <si>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</si>
  <si>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</si>
  <si>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</si>
  <si>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</si>
  <si>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</si>
  <si>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</si>
  <si>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</si>
  <si>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</si>
  <si>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</si>
  <si>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</si>
  <si>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</si>
  <si>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</si>
  <si>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</si>
  <si>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</si>
  <si>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</si>
  <si>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</si>
  <si>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</si>
  <si>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</si>
  <si>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</si>
  <si>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</si>
  <si>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</si>
  <si>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</si>
  <si>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</si>
  <si>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</si>
  <si>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</si>
  <si>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</si>
  <si>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</si>
  <si>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</si>
  <si>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</si>
  <si>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</si>
  <si>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</si>
  <si>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</si>
  <si>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</si>
  <si>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</si>
  <si>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</si>
  <si>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</si>
  <si>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</si>
  <si>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</si>
  <si>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</si>
  <si>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</si>
  <si>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</si>
  <si>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</si>
  <si>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</si>
  <si>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</si>
  <si>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</si>
  <si>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</si>
  <si>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</si>
  <si>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</si>
  <si>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</si>
  <si>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</si>
  <si>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</si>
  <si>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</si>
  <si>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</si>
  <si>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</si>
  <si>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</si>
  <si>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</si>
  <si>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</si>
  <si>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</si>
  <si>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</si>
  <si>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</si>
  <si>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</si>
  <si>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</si>
  <si>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</si>
  <si>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</si>
  <si>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</si>
  <si>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</si>
  <si>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</si>
  <si>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</si>
  <si>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</si>
  <si>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</si>
  <si>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</si>
  <si>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</si>
  <si>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</si>
  <si>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</si>
  <si>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</si>
  <si>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</si>
  <si>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</si>
  <si>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</si>
  <si>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</si>
  <si>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</si>
  <si>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</si>
  <si>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</si>
  <si>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</si>
  <si>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</si>
  <si>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</si>
  <si>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</si>
  <si>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</si>
  <si>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</si>
  <si>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</si>
  <si>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</si>
  <si>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</si>
  <si>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</si>
  <si>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</si>
  <si>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</si>
  <si>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</si>
  <si>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</si>
  <si>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</si>
  <si>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</si>
  <si>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</si>
  <si>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</si>
  <si>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</si>
  <si>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</si>
  <si>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</si>
  <si>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</si>
  <si>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</si>
  <si>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</si>
  <si>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</si>
  <si>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</si>
  <si>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</si>
  <si>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</si>
  <si>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</si>
  <si>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</si>
  <si>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</si>
  <si>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</si>
  <si>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</si>
  <si>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</si>
  <si>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</si>
  <si>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</si>
  <si>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</si>
  <si>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</si>
  <si>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</si>
  <si>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</si>
  <si>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</si>
  <si>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</si>
  <si>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</si>
  <si>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</si>
  <si>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</si>
  <si>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</si>
  <si>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</si>
  <si>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</si>
  <si>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</si>
  <si>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</si>
  <si>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</si>
  <si>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</si>
  <si>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</si>
  <si>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</si>
  <si>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</si>
  <si>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</si>
  <si>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</si>
  <si>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</si>
  <si>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</si>
  <si>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</si>
  <si>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</si>
  <si>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</si>
  <si>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</si>
  <si>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</si>
  <si>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</si>
  <si>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</si>
  <si>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</si>
  <si>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</si>
  <si>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</si>
  <si>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</si>
  <si>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</si>
  <si>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</si>
  <si>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</si>
  <si>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</si>
  <si>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</si>
  <si>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</si>
  <si>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</si>
  <si>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</si>
  <si>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</si>
  <si>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</si>
  <si>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</si>
  <si>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</si>
  <si>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</si>
  <si>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</si>
  <si>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</si>
  <si>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</si>
  <si>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</si>
  <si>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</si>
  <si>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</si>
  <si>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</si>
  <si>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</si>
  <si>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</si>
  <si>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</si>
  <si>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</si>
  <si>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</si>
  <si>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</si>
  <si>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</si>
  <si>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</si>
  <si>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</si>
  <si>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</si>
  <si>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</si>
  <si>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</si>
  <si>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</si>
  <si>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</si>
  <si>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</si>
  <si>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</si>
  <si>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</si>
  <si>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</si>
  <si>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</si>
  <si>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</si>
  <si>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</si>
  <si>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</si>
  <si>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</si>
  <si>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</si>
  <si>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</si>
  <si>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</si>
  <si>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</si>
  <si>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</si>
  <si>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</si>
  <si>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</si>
  <si>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</si>
  <si>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</si>
  <si>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</si>
  <si>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</si>
  <si>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</si>
  <si>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</si>
  <si>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</si>
  <si>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</si>
  <si>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</si>
  <si>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</si>
  <si>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</si>
  <si>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</si>
  <si>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</si>
  <si>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</si>
  <si>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</si>
  <si>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</si>
  <si>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</si>
  <si>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</si>
  <si>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</si>
  <si>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</si>
  <si>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</si>
  <si>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</si>
  <si>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</si>
  <si>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</si>
  <si>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</si>
  <si>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</si>
  <si>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</si>
  <si>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</si>
  <si>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</si>
  <si>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</si>
  <si>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</si>
  <si>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</si>
  <si>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</si>
  <si>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</si>
  <si>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</si>
  <si>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</si>
  <si>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</si>
  <si>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</si>
  <si>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</si>
  <si>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</si>
  <si>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</si>
  <si>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</si>
  <si>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</si>
  <si>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</si>
  <si>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</si>
  <si>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</si>
  <si>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</si>
  <si>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</si>
  <si>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</si>
  <si>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</si>
  <si>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</si>
  <si>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</si>
  <si>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</si>
  <si>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</si>
  <si>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</si>
  <si>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</si>
  <si>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</si>
  <si>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</si>
  <si>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</si>
  <si>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</si>
  <si>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</si>
  <si>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</si>
  <si>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</si>
  <si>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</si>
  <si>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</si>
  <si>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</si>
  <si>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</si>
  <si>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</si>
  <si>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</si>
  <si>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</si>
  <si>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</si>
  <si>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</si>
  <si>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</si>
  <si>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</si>
  <si>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</si>
  <si>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</si>
  <si>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</si>
  <si>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</si>
  <si>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</si>
  <si>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</si>
  <si>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</si>
  <si>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</si>
  <si>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</si>
  <si>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</si>
  <si>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</si>
  <si>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</si>
  <si>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</si>
  <si>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</si>
  <si>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</si>
  <si>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</si>
  <si>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</si>
  <si>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</si>
  <si>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</si>
  <si>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</si>
  <si>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</si>
  <si>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</si>
  <si>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</si>
  <si>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</si>
  <si>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</si>
  <si>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</si>
  <si>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</si>
  <si>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</si>
  <si>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</si>
  <si>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</si>
  <si>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</si>
  <si>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</si>
  <si>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</si>
  <si>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</si>
  <si>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</si>
  <si>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</si>
  <si>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</si>
  <si>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</si>
  <si>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</si>
  <si>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</si>
  <si>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</si>
  <si>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</si>
  <si>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</si>
  <si>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</si>
  <si>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</si>
  <si>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</si>
  <si>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</si>
  <si>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</si>
  <si>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</si>
  <si>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</si>
  <si>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</si>
  <si>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</si>
  <si>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</si>
  <si>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</si>
  <si>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</si>
  <si>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</si>
  <si>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</si>
  <si>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</si>
  <si>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</si>
  <si>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</si>
  <si>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</si>
  <si>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</si>
  <si>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</si>
  <si>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</si>
  <si>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</si>
  <si>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</si>
  <si>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</si>
  <si>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</si>
  <si>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</si>
  <si>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</si>
  <si>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</si>
  <si>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</si>
  <si>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</si>
  <si>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</si>
  <si>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</si>
  <si>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</si>
  <si>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</si>
  <si>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</si>
  <si>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</si>
  <si>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</si>
  <si>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</si>
  <si>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</si>
  <si>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</si>
  <si>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</si>
  <si>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</si>
  <si>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</si>
  <si>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</si>
  <si>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</si>
  <si>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</si>
  <si>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</si>
  <si>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</si>
  <si>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</si>
  <si>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</si>
  <si>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</si>
  <si>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</si>
  <si>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</si>
  <si>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</si>
  <si>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</si>
  <si>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</si>
  <si>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</si>
  <si>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</si>
  <si>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</si>
  <si>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</si>
  <si>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</si>
  <si>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</si>
  <si>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</si>
  <si>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</si>
  <si>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</si>
  <si>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</si>
  <si>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</si>
  <si>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</si>
  <si>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</si>
  <si>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</si>
  <si>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</si>
  <si>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</si>
  <si>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</si>
  <si>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</si>
  <si>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</si>
  <si>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</si>
  <si>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</si>
  <si>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</si>
  <si>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</si>
  <si>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</si>
  <si>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</si>
  <si>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</si>
  <si>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</si>
  <si>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</si>
  <si>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</si>
  <si>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</si>
  <si>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</si>
  <si>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</si>
  <si>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</si>
  <si>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</si>
  <si>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</si>
  <si>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</si>
  <si>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</si>
  <si>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</si>
  <si>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</si>
  <si>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</si>
  <si>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</si>
  <si>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</si>
  <si>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</si>
  <si>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</si>
  <si>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</si>
  <si>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</si>
  <si>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</si>
  <si>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</si>
  <si>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</si>
  <si>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</si>
  <si>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</si>
  <si>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</si>
  <si>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</si>
  <si>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</si>
  <si>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</si>
  <si>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</si>
  <si>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</si>
  <si>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</si>
  <si>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</si>
  <si>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</si>
  <si>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</si>
  <si>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</si>
  <si>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</si>
  <si>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</si>
  <si>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</si>
  <si>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</si>
  <si>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</si>
  <si>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</si>
  <si>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</si>
  <si>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</si>
  <si>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</si>
  <si>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</si>
  <si>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</si>
  <si>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</si>
  <si>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</si>
  <si>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</si>
  <si>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</si>
  <si>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</si>
  <si>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</si>
  <si>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</si>
  <si>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</si>
  <si>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</si>
  <si>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</si>
  <si>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</si>
  <si>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</si>
  <si>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</si>
  <si>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</si>
  <si>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</si>
  <si>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</si>
  <si>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</si>
  <si>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</si>
  <si>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</si>
  <si>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</si>
  <si>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</si>
  <si>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</si>
  <si>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</si>
  <si>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</si>
  <si>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</si>
  <si>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</si>
  <si>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</si>
  <si>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</si>
  <si>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</si>
  <si>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</si>
  <si>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</si>
  <si>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</si>
  <si>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</si>
  <si>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</si>
  <si>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</si>
  <si>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NGHA</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</si>
  <si>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</si>
  <si>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</si>
  <si>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</si>
  <si>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</si>
  <si>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</si>
  <si>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</si>
  <si>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</si>
  <si>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</si>
  <si>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</si>
  <si>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</si>
  <si>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</si>
  <si>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</si>
  <si>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</si>
  <si>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</si>
  <si>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</si>
  <si>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</si>
  <si>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</si>
  <si>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PCM-20251017-00000856</t>
  </si>
  <si>
    <t>Site Again down at 15:40 Team busy on opposite route will try to reach ASAP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</si>
</sst>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1"/>
      <color theme="1"/>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1" totalsRowShown="0" headerRowDxfId="174" dataDxfId="173" headerRowBorderDxfId="171" tableBorderDxfId="172" totalsRowBorderDxfId="170">
  <autoFilter ref="A1:L1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5" totalsRowShown="0" headerRowDxfId="64" dataDxfId="63" headerRowBorderDxfId="61" tableBorderDxfId="62">
  <autoFilter ref="A1:L115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9" totalsRowShown="0" headerRowDxfId="48" dataDxfId="47" headerRowBorderDxfId="45" tableBorderDxfId="46" totalsRowBorderDxfId="44">
  <autoFilter ref="A1:L3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1" totalsRowShown="0" headerRowDxfId="15" dataDxfId="14" headerRowBorderDxfId="12" tableBorderDxfId="13">
  <autoFilter ref="A1:L10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1"/>
  <sheetViews>
    <sheetView workbookViewId="0">
      <selection activeCell="K4" sqref="K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64.79687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284.85496759258967</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4.3596550925867632</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45947.803393518516</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45947.803393518516</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45947.803393518516</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45947.803393518516</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45947.803393518516</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45947.803393518516</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45947.803393518516</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45947.803393518516</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45947.803393518516</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45947.803393518516</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45947.803393518516</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45947.803393518516</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45947.803393518516</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45947.803393518516</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45947.803393518516</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45947.803393518516</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45947.803393518516</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45947.803393518516</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45947.803393518516</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45947.803393518516</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45947.803393518516</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45947.803393518516</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45947.803393518516</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45947.803393518516</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45947.803393518516</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45947.803393518516</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45947.803393518516</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45947.803393518516</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45947.803393518516</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45947.803393518516</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45947.803393518516</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45947.803393518516</v>
      </c>
      <c r="H35" s="141"/>
      <c r="I35" s="139" t="str">
        <f>IFERROR(VLOOKUP(D35,DB!A:F,6,0),"")</f>
        <v/>
      </c>
      <c r="J35" s="139" t="str">
        <f>IFERROR(VLOOKUP(D35,DB!A:G,7,0),"")</f>
        <v/>
      </c>
      <c r="K35" s="143"/>
      <c r="L35" s="144" t="str">
        <f>IFERROR(VLOOKUP(D35,DB!A:I,9,0),"")</f>
        <v/>
      </c>
      <c r="M35" s="67"/>
    </row>
    <row r="36" spans="1:13" ht="15" customHeight="1">
      <c r="A36" s="138"/>
      <c r="B36" s="139" t="str">
        <f>IFERROR(VLOOKUP(D36,DB!A:K,11,0),"")</f>
        <v/>
      </c>
      <c r="C36" s="139"/>
      <c r="D36" s="139"/>
      <c r="E36" s="140"/>
      <c r="F36" s="141"/>
      <c r="G36" s="142">
        <f ca="1">IFERROR(NOW()-F36,"")</f>
        <v>45947.803393518516</v>
      </c>
      <c r="H36" s="141"/>
      <c r="I36" s="139" t="str">
        <f>IFERROR(VLOOKUP(D36,DB!A:F,6,0),"")</f>
        <v/>
      </c>
      <c r="J36" s="139" t="str">
        <f>IFERROR(VLOOKUP(D36,DB!A:G,7,0),"")</f>
        <v/>
      </c>
      <c r="K36" s="143"/>
      <c r="L36" s="144" t="str">
        <f>IFERROR(VLOOKUP(D36,DB!A:I,9,0),"")</f>
        <v/>
      </c>
      <c r="M36" s="67"/>
    </row>
    <row r="37" spans="1:13" ht="15" customHeight="1">
      <c r="A37" s="138"/>
      <c r="B37" s="139" t="str">
        <f>IFERROR(VLOOKUP(D37,DB!A:K,11,0),"")</f>
        <v/>
      </c>
      <c r="C37" s="139"/>
      <c r="D37" s="139"/>
      <c r="E37" s="140"/>
      <c r="F37" s="141"/>
      <c r="G37" s="142">
        <f ca="1">IFERROR(NOW()-F37,"")</f>
        <v>45947.803393518516</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45947.803393518516</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45947.803393518516</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45947.803393518516</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45947.803393518516</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45947.803393518516</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45947.803393518516</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45947.803393518516</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45947.803393518516</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45947.803393518516</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45947.803393518516</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45947.803393518516</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45947.803393518516</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45947.803393518516</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45947.803393518516</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45947.803393518516</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45947.803393518516</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45947.803393518516</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45947.803393518516</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45947.803393518516</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45947.803393518516</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45947.803393518516</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45947.803393518516</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45947.803393518516</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45947.803393518516</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45947.803393518516</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45947.803393518516</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45947.803393518516</v>
      </c>
      <c r="H64" s="141"/>
      <c r="I64" s="139" t="str">
        <f>IFERROR(VLOOKUP(D64,DB!A:F,6,0),"")</f>
        <v/>
      </c>
      <c r="J64" s="139" t="str">
        <f>IFERROR(VLOOKUP(D64,DB!A:G,7,0),"")</f>
        <v/>
      </c>
      <c r="K64" s="143"/>
      <c r="L64" s="144" t="str">
        <f>IFERROR(VLOOKUP(D64,DB!A:I,9,0),"")</f>
        <v/>
      </c>
    </row>
    <row r="65" spans="1:12" ht="15" customHeight="1">
      <c r="A65" s="160"/>
      <c r="B65" s="161" t="str">
        <f>IFERROR(VLOOKUP(D65,DB!A:K,11,0),"")</f>
        <v/>
      </c>
      <c r="C65" s="161"/>
      <c r="D65" s="161"/>
      <c r="E65" s="162"/>
      <c r="F65" s="163"/>
      <c r="G65" s="164">
        <f ca="1">IFERROR(NOW()-F65,"")</f>
        <v>45947.803393518516</v>
      </c>
      <c r="H65" s="163"/>
      <c r="I65" s="161" t="str">
        <f>IFERROR(VLOOKUP(D65,DB!A:F,6,0),"")</f>
        <v/>
      </c>
      <c r="J65" s="161" t="str">
        <f>IFERROR(VLOOKUP(D65,DB!A:G,7,0),"")</f>
        <v/>
      </c>
      <c r="K65" s="165"/>
      <c r="L65" s="166" t="str">
        <f>IFERROR(VLOOKUP(D65,DB!A:I,9,0),"")</f>
        <v/>
      </c>
    </row>
    <row r="66" spans="1:12" ht="15" customHeight="1">
      <c r="A66" s="138"/>
      <c r="B66" s="139" t="str">
        <f>IFERROR(VLOOKUP(D66,DB!A:K,11,0),"")</f>
        <v/>
      </c>
      <c r="C66" s="139"/>
      <c r="D66" s="139"/>
      <c r="E66" s="140"/>
      <c r="F66" s="141"/>
      <c r="G66" s="142">
        <f ca="1">IFERROR(NOW()-F66,"")</f>
        <v>45947.803393518516</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45947.803393518516</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45947.803393518516</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45947.803393518516</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45947.803393518516</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45947.803393518516</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45947.803393518516</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45947.803393518516</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45947.803393518516</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45947.803393518516</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45947.803393518516</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45947.803393518516</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45947.803393518516</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45947.803393518516</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45947.803393518516</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45947.803393518516</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45947.803393518516</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45947.803393518516</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45947.803393518516</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45947.803393518516</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45947.803393518516</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45947.803393518516</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45947.803393518516</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45947.803393518516</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45947.803393518516</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45947.803393518516</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45947.803393518516</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45947.803393518516</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45947.803393518516</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45947.803393518516</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45947.803393518516</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45947.803393518516</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45947.803393518516</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45947.803393518516</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45947.803393518516</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45947.803393518516</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45947.803393518516</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45947.803393518516</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45947.803393518516</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45947.803393518516</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45947.803393518516</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45947.803393518516</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45947.803393518516</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45947.803393518516</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45947.803393518516</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45947.803393518516</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45947.803393518516</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45947.803393518516</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45947.803393518516</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45947.803393518516</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45947.803393518516</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45947.803393518516</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45947.803393518516</v>
      </c>
      <c r="H118" s="141"/>
      <c r="I118" s="139" t="str">
        <f>IFERROR(VLOOKUP(D118,DB!A:F,6,0),"")</f>
        <v/>
      </c>
      <c r="J118" s="139" t="str">
        <f>IFERROR(VLOOKUP(D118,DB!A:G,7,0),"")</f>
        <v/>
      </c>
      <c r="K118" s="143"/>
      <c r="L118" s="144" t="str">
        <f>IFERROR(VLOOKUP(D118,DB!A:I,9,0),"")</f>
        <v/>
      </c>
    </row>
    <row r="119" spans="1:12" ht="15" customHeight="1">
      <c r="A119" s="138"/>
      <c r="B119" s="139" t="str">
        <f>IFERROR(VLOOKUP(D119,DB!A:K,11,0),"")</f>
        <v/>
      </c>
      <c r="C119" s="139"/>
      <c r="D119" s="139"/>
      <c r="E119" s="140"/>
      <c r="F119" s="141"/>
      <c r="G119" s="142">
        <f ca="1">IFERROR(NOW()-F119,"")</f>
        <v>45947.803393518516</v>
      </c>
      <c r="H119" s="141"/>
      <c r="I119" s="139" t="str">
        <f>IFERROR(VLOOKUP(D119,DB!A:F,6,0),"")</f>
        <v/>
      </c>
      <c r="J119" s="139" t="str">
        <f>IFERROR(VLOOKUP(D119,DB!A:G,7,0),"")</f>
        <v/>
      </c>
      <c r="K119" s="143"/>
      <c r="L119" s="144" t="str">
        <f>IFERROR(VLOOKUP(D119,DB!A:I,9,0),"")</f>
        <v/>
      </c>
    </row>
    <row r="120" spans="1:12" ht="15" customHeight="1">
      <c r="A120" s="138"/>
      <c r="B120" s="139" t="str">
        <f>IFERROR(VLOOKUP(D120,DB!A:K,11,0),"")</f>
        <v/>
      </c>
      <c r="C120" s="139"/>
      <c r="D120" s="139"/>
      <c r="E120" s="140"/>
      <c r="F120" s="141"/>
      <c r="G120" s="142">
        <f ca="1">IFERROR(NOW()-F120,"")</f>
        <v>45947.803393518516</v>
      </c>
      <c r="H120" s="141"/>
      <c r="I120" s="139" t="str">
        <f>IFERROR(VLOOKUP(D120,DB!A:F,6,0),"")</f>
        <v/>
      </c>
      <c r="J120" s="139" t="str">
        <f>IFERROR(VLOOKUP(D120,DB!A:G,7,0),"")</f>
        <v/>
      </c>
      <c r="K120" s="143"/>
      <c r="L120" s="144" t="str">
        <f>IFERROR(VLOOKUP(D120,DB!A:I,9,0),"")</f>
        <v/>
      </c>
    </row>
    <row r="121" spans="1:12" ht="15" customHeight="1">
      <c r="A121" s="160"/>
      <c r="B121" s="161" t="str">
        <f>IFERROR(VLOOKUP(D121,DB!A:K,11,0),"")</f>
        <v/>
      </c>
      <c r="C121" s="161"/>
      <c r="D121" s="161"/>
      <c r="E121" s="162"/>
      <c r="F121" s="163"/>
      <c r="G121" s="164">
        <f ca="1">IFERROR(NOW()-F121,"")</f>
        <v>45947.803393518516</v>
      </c>
      <c r="H121" s="163"/>
      <c r="I121" s="161" t="str">
        <f>IFERROR(VLOOKUP(D121,DB!A:F,6,0),"")</f>
        <v/>
      </c>
      <c r="J121" s="161" t="str">
        <f>IFERROR(VLOOKUP(D121,DB!A:G,7,0),"")</f>
        <v/>
      </c>
      <c r="K121" s="165"/>
      <c r="L121" s="166" t="str">
        <f>IFERROR(VLOOKUP(D121,DB!A:I,9,0),"")</f>
        <v/>
      </c>
    </row>
  </sheetData>
  <customSheetViews>
    <customSheetView guid="{F6042A99-DD27-4453-835D-0834D95730CC}" filter="1" showAutoFilter="1">
      <pageMargins left="0" right="0" top="0" bottom="0" header="0" footer="0"/>
      <autoFilter ref="B1:M1" xr:uid="{DBDB01DE-F65C-4839-872F-A60E8DC43177}"/>
    </customSheetView>
  </customSheetViews>
  <dataValidations count="2">
    <dataValidation allowBlank="1" showInputMessage="1" showErrorMessage="1" sqref="E1" xr:uid="{5DBA255D-CDD9-49FB-AD3C-AF70AB4EE696}"/>
    <dataValidation type="list" allowBlank="1" showInputMessage="1" showErrorMessage="1" sqref="E2:E1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tabSelected="1" workbookViewId="0">
      <selection activeCell="K9" sqref="K9"/>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141.07631018518441</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122.80355555555434</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3.3076180555508472</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1.9365740736247972E-2</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45947.803393518516</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45947.803393518516</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45947.803393518516</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45947.803393518516</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45947.803393518516</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45947.803393518516</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45947.803393518516</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45947.803393518516</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45947.803393518516</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45947.803393518516</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45947.803393518516</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45947.803393518516</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45947.803393518516</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45947.803393518516</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45947.803393518516</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45947.803393518516</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45947.803393518516</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45947.803393518516</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45947.803393518516</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45947.803393518516</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45947.803393518516</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45947.803393518516</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45947.803393518516</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45947.803393518516</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45947.803393518516</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45947.803393518516</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45947.803393518516</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45947.803393518516</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45947.803393518516</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45947.803393518516</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45947.803393518516</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45947.803393518516</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45947.803393518516</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45947.803393518516</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45947.803393518516</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45947.803393518516</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45947.803393518516</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45947.803393518516</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45947.803393518516</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45947.803393518516</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45947.803393518516</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45947.803393518516</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45947.803393518516</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45947.803393518516</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45947.803393518516</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45947.803393518516</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45947.803393518516</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45947.803393518516</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45947.803393518516</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45947.803393518516</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45947.803393518516</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45947.803393518516</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45947.803393518516</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45947.803393518516</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45947.803393518516</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45947.803393518516</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45947.803393518516</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45947.803393518516</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45947.803393518516</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45947.803393518516</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45947.803393518516</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45947.803393518516</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45947.803393518516</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45947.803393518516</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45947.803393518516</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45947.803393518516</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45947.803393518516</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45947.803393518516</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45947.803393518516</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45947.803393518516</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45947.803393518516</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45947.803393518516</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45947.803393518516</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45947.803393518516</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45947.803393518516</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45947.803393518516</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45947.803393518516</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45947.803393518516</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45947.803393518516</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45947.803393518516</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45947.803393518516</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45947.803393518516</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45947.803393518516</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45947.803393518516</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45947.803393518516</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45947.803393518516</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45947.803393518516</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45947.803393518516</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45947.803393518516</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45947.803393518516</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45947.803393518516</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45947.803393518516</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45947.803393518516</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45947.803393518516</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45947.803393518516</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45947.803393518516</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45947.803393518516</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45947.803393518516</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45947.803393518516</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45947.803393518516</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45947.803393518516</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5"/>
  <sheetViews>
    <sheetView workbookViewId="0">
      <selection activeCell="K14" sqref="K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2" ca="1" si="0">IFERROR(NOW()-F2,"-")</f>
        <v>45947.803393518516</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45947.803393518516</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45947.803393518516</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45947.803393518516</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45947.803393518516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45947.803393518516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45947.803393518516</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45947.803393518516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45947.803393518516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45947.803393518516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45947.803393518516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45947.803393518516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45947.803393518516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45947.803393518516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45947.803393518516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45947.803393518516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45947.803393518516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45947.803393518516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45947.803393518516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45947.803393518516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45947.803393518516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45947.803393518516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45947.803393518516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45947.803393518516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45947.803393518516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45947.803393518516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45947.803393518516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45947.803393518516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45947.803393518516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45947.803393518516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45947.803393518516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45947.803393518516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45947.803393518516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45947.803393518516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45947.803393518516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45947.803393518516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45947.803393518516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45947.803393518516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45947.803393518516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45947.803393518516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45947.803393518516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45947.803393518516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45947.803393518516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45947.803393518516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45947.803393518516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45947.803393518516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45947.803393518516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45947.803393518516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45947.803393518516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45947.803393518516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0"/>
        <v>45947.803393518516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ref="G53:G116" ca="1" si="1">IFERROR(NOW()-F53,"-")</f>
        <v>45947.803393518516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45947.803393518516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45947.803393518516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45947.803393518516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45947.803393518516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45947.803393518516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45947.803393518516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45947.803393518516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45947.803393518516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45947.803393518516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45947.803393518516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45947.803393518516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45947.803393518516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45947.803393518516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45947.803393518516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45947.803393518516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45947.803393518516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45947.803393518516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45947.803393518516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45947.803393518516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45947.803393518516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45947.803393518516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45947.803393518516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45947.803393518516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45947.803393518516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45947.803393518516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45947.803393518516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45947.803393518516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45947.803393518516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45947.803393518516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45947.803393518516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45947.803393518516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45947.803393518516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45947.803393518516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45947.803393518516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45947.803393518516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45947.803393518516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45947.803393518516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45947.803393518516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45947.803393518516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45947.803393518516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45947.803393518516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45947.803393518516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45947.803393518516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45947.803393518516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45947.803393518516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45947.803393518516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45947.803393518516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45947.803393518516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45947.803393518516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45947.803393518516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45947.803393518516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45947.803393518516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45947.803393518516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45947.803393518516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45947.803393518516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45947.803393518516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45947.803393518516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45947.803393518516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45947.803393518516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45947.803393518516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45947.803393518516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45947.803393518516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1"/>
        <v>45947.803393518516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ref="G117:G180" ca="1" si="2">IFERROR(NOW()-F117,"-")</f>
        <v>45947.803393518516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45947.803393518516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45947.803393518516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45947.803393518516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45947.803393518516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45947.803393518516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45947.803393518516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45947.803393518516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45947.803393518516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45947.803393518516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45947.803393518516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45947.803393518516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45947.803393518516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45947.803393518516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45947.803393518516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45947.803393518516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45947.803393518516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45947.803393518516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45947.803393518516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45947.803393518516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45947.803393518516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45947.803393518516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45947.803393518516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45947.803393518516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45947.803393518516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45947.803393518516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45947.803393518516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45947.803393518516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45947.803393518516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45947.803393518516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45947.803393518516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45947.803393518516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45947.803393518516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45947.803393518516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45947.803393518516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45947.803393518516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45947.803393518516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45947.803393518516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45947.803393518516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45947.803393518516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45947.803393518516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45947.803393518516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45947.803393518516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45947.803393518516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45947.803393518516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45947.803393518516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45947.803393518516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45947.803393518516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45947.803393518516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45947.803393518516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45947.803393518516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45947.803393518516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45947.803393518516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45947.803393518516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45947.803393518516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45947.803393518516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45947.803393518516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45947.803393518516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45947.803393518516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45947.803393518516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45947.803393518516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45947.803393518516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45947.803393518516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2"/>
        <v>45947.803393518516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ref="G181:G244" ca="1" si="3">IFERROR(NOW()-F181,"-")</f>
        <v>45947.803393518516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45947.803393518516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45947.803393518516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45947.803393518516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45947.803393518516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45947.803393518516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45947.803393518516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45947.803393518516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45947.803393518516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45947.803393518516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45947.803393518516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45947.803393518516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45947.803393518516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45947.803393518516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45947.803393518516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45947.803393518516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45947.803393518516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45947.803393518516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45947.803393518516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45947.803393518516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45947.803393518516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45947.803393518516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45947.803393518516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45947.803393518516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45947.803393518516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45947.803393518516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45947.803393518516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45947.803393518516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45947.803393518516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45947.803393518516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45947.803393518516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45947.803393518516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45947.803393518516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45947.803393518516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45947.803393518516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45947.803393518516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45947.803393518516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45947.803393518516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45947.803393518516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45947.803393518516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45947.803393518516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45947.803393518516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45947.803393518516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45947.803393518516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45947.803393518516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45947.803393518516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45947.803393518516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45947.803393518516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45947.803393518516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45947.803393518516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45947.803393518516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45947.803393518516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45947.803393518516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45947.803393518516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45947.803393518516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45947.803393518516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45947.803393518516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45947.803393518516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45947.803393518516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45947.803393518516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45947.803393518516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45947.803393518516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45947.803393518516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3"/>
        <v>45947.803393518516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ref="G245:G308" ca="1" si="4">IFERROR(NOW()-F245,"-")</f>
        <v>45947.803393518516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45947.803393518516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45947.803393518516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45947.803393518516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45947.803393518516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45947.803393518516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45947.803393518516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45947.803393518516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45947.803393518516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45947.803393518516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45947.803393518516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45947.803393518516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45947.803393518516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45947.803393518516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45947.803393518516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45947.803393518516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45947.803393518516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45947.803393518516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45947.803393518516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45947.803393518516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45947.803393518516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45947.803393518516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45947.803393518516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45947.803393518516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45947.803393518516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45947.803393518516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45947.803393518516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45947.803393518516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45947.803393518516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45947.803393518516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45947.803393518516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45947.803393518516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45947.803393518516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45947.803393518516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45947.803393518516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45947.803393518516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45947.803393518516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45947.803393518516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45947.803393518516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45947.803393518516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45947.803393518516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45947.803393518516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45947.803393518516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45947.803393518516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45947.803393518516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45947.803393518516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45947.803393518516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45947.803393518516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45947.803393518516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45947.803393518516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45947.803393518516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45947.803393518516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45947.803393518516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45947.803393518516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45947.803393518516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45947.803393518516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45947.803393518516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45947.803393518516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45947.803393518516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45947.803393518516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45947.803393518516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45947.803393518516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45947.803393518516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4"/>
        <v>45947.803393518516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ref="G309:G372" ca="1" si="5">IFERROR(NOW()-F309,"-")</f>
        <v>45947.803393518516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45947.803393518516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45947.803393518516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45947.803393518516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45947.803393518516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45947.803393518516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45947.803393518516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45947.803393518516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45947.803393518516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45947.803393518516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45947.803393518516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45947.803393518516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45947.803393518516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45947.803393518516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45947.803393518516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45947.803393518516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45947.803393518516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45947.803393518516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45947.803393518516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45947.803393518516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45947.803393518516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45947.803393518516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45947.803393518516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45947.803393518516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45947.803393518516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45947.803393518516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45947.803393518516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45947.803393518516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45947.803393518516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45947.803393518516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45947.803393518516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45947.803393518516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45947.803393518516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45947.803393518516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45947.803393518516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45947.803393518516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45947.803393518516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45947.803393518516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45947.803393518516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45947.803393518516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45947.803393518516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45947.803393518516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45947.803393518516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45947.803393518516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45947.803393518516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45947.803393518516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45947.803393518516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45947.803393518516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45947.803393518516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45947.803393518516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45947.803393518516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45947.803393518516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45947.803393518516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45947.803393518516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45947.803393518516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45947.803393518516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45947.803393518516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45947.803393518516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45947.803393518516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45947.803393518516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45947.803393518516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45947.803393518516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45947.803393518516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5"/>
        <v>45947.803393518516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ref="G373:G436" ca="1" si="6">IFERROR(NOW()-F373,"-")</f>
        <v>45947.803393518516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45947.803393518516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45947.803393518516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45947.803393518516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45947.803393518516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45947.803393518516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45947.803393518516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45947.803393518516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45947.803393518516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45947.803393518516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45947.803393518516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45947.803393518516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45947.803393518516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45947.803393518516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45947.803393518516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45947.803393518516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45947.803393518516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45947.803393518516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45947.803393518516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45947.803393518516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45947.803393518516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45947.803393518516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45947.803393518516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45947.803393518516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45947.803393518516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45947.803393518516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45947.803393518516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45947.803393518516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45947.803393518516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45947.803393518516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45947.803393518516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45947.803393518516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45947.803393518516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45947.803393518516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45947.803393518516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45947.803393518516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45947.803393518516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45947.803393518516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45947.803393518516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45947.803393518516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45947.803393518516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45947.803393518516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45947.803393518516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45947.803393518516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45947.803393518516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45947.803393518516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45947.803393518516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45947.803393518516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45947.803393518516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45947.803393518516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45947.803393518516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45947.803393518516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45947.803393518516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45947.803393518516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45947.803393518516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45947.803393518516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45947.803393518516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45947.803393518516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45947.803393518516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45947.803393518516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45947.803393518516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45947.803393518516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45947.803393518516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6"/>
        <v>45947.803393518516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ref="G437:G500" ca="1" si="7">IFERROR(NOW()-F437,"-")</f>
        <v>45947.803393518516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45947.803393518516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45947.803393518516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45947.803393518516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45947.803393518516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45947.803393518516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45947.803393518516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45947.803393518516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45947.803393518516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45947.803393518516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45947.803393518516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45947.803393518516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45947.803393518516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45947.803393518516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45947.803393518516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45947.803393518516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45947.803393518516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45947.803393518516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45947.803393518516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45947.803393518516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45947.803393518516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45947.803393518516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45947.803393518516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45947.803393518516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45947.803393518516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45947.803393518516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45947.803393518516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45947.803393518516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45947.803393518516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45947.803393518516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45947.803393518516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45947.803393518516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45947.803393518516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45947.803393518516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45947.803393518516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45947.803393518516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45947.803393518516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45947.803393518516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45947.803393518516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45947.803393518516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45947.803393518516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45947.803393518516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45947.803393518516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45947.803393518516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45947.803393518516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45947.803393518516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45947.803393518516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45947.803393518516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45947.803393518516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45947.803393518516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45947.803393518516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45947.803393518516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45947.803393518516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45947.803393518516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45947.803393518516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45947.803393518516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45947.803393518516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45947.803393518516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45947.803393518516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45947.803393518516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45947.803393518516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45947.803393518516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45947.803393518516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7"/>
        <v>45947.803393518516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ref="G501:G564" ca="1" si="8">IFERROR(NOW()-F501,"-")</f>
        <v>45947.803393518516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45947.803393518516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45947.803393518516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45947.803393518516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45947.803393518516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45947.803393518516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45947.803393518516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45947.803393518516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45947.803393518516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45947.803393518516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45947.803393518516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45947.803393518516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45947.803393518516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45947.803393518516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45947.803393518516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45947.803393518516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45947.803393518516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45947.803393518516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45947.803393518516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45947.803393518516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45947.803393518516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45947.803393518516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45947.803393518516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45947.803393518516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45947.803393518516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45947.803393518516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45947.803393518516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45947.803393518516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45947.803393518516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45947.803393518516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45947.803393518516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45947.803393518516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45947.803393518516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45947.803393518516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45947.803393518516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45947.803393518516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45947.803393518516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45947.803393518516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45947.803393518516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45947.803393518516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45947.803393518516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45947.803393518516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45947.803393518516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45947.803393518516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45947.803393518516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45947.803393518516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45947.803393518516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45947.803393518516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45947.803393518516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45947.803393518516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45947.803393518516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45947.803393518516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45947.803393518516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45947.803393518516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45947.803393518516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45947.803393518516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45947.803393518516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45947.803393518516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45947.803393518516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45947.803393518516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45947.803393518516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45947.803393518516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45947.803393518516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8"/>
        <v>45947.803393518516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ref="G565:G628" ca="1" si="9">IFERROR(NOW()-F565,"-")</f>
        <v>45947.803393518516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45947.803393518516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45947.803393518516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45947.803393518516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45947.803393518516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45947.803393518516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45947.803393518516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45947.803393518516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45947.803393518516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45947.803393518516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45947.803393518516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45947.803393518516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45947.803393518516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45947.803393518516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45947.803393518516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45947.803393518516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45947.803393518516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45947.803393518516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45947.803393518516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45947.803393518516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45947.803393518516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45947.803393518516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45947.803393518516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45947.803393518516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45947.803393518516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45947.803393518516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45947.803393518516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45947.803393518516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45947.803393518516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45947.803393518516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45947.803393518516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45947.803393518516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45947.803393518516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45947.803393518516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45947.803393518516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45947.803393518516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45947.803393518516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45947.803393518516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45947.803393518516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45947.803393518516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45947.803393518516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45947.803393518516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45947.803393518516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45947.803393518516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45947.803393518516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45947.803393518516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45947.803393518516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45947.803393518516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45947.803393518516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45947.803393518516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45947.803393518516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45947.803393518516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45947.803393518516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45947.803393518516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45947.803393518516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45947.803393518516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45947.803393518516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45947.803393518516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45947.803393518516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45947.803393518516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45947.803393518516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45947.803393518516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45947.803393518516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9"/>
        <v>45947.803393518516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ref="G629:G692" ca="1" si="10">IFERROR(NOW()-F629,"-")</f>
        <v>45947.803393518516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45947.803393518516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45947.803393518516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45947.803393518516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45947.803393518516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45947.803393518516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45947.803393518516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45947.803393518516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45947.803393518516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45947.803393518516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45947.803393518516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45947.803393518516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45947.803393518516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45947.803393518516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45947.803393518516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45947.803393518516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45947.803393518516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45947.803393518516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45947.803393518516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45947.803393518516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45947.803393518516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45947.803393518516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45947.803393518516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45947.803393518516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45947.803393518516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45947.803393518516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45947.803393518516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45947.803393518516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45947.803393518516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45947.803393518516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45947.803393518516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45947.803393518516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45947.803393518516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45947.803393518516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45947.803393518516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45947.803393518516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45947.803393518516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45947.803393518516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45947.803393518516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45947.803393518516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45947.803393518516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45947.803393518516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45947.803393518516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45947.803393518516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45947.803393518516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45947.803393518516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45947.803393518516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45947.803393518516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45947.803393518516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45947.803393518516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45947.803393518516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45947.803393518516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45947.803393518516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45947.803393518516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45947.803393518516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45947.803393518516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45947.803393518516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45947.803393518516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45947.803393518516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45947.803393518516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45947.803393518516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45947.803393518516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45947.803393518516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0"/>
        <v>45947.803393518516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ref="G693:G756" ca="1" si="11">IFERROR(NOW()-F693,"-")</f>
        <v>45947.803393518516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45947.803393518516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45947.803393518516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45947.803393518516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45947.803393518516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45947.803393518516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45947.803393518516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45947.803393518516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45947.803393518516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45947.803393518516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45947.803393518516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45947.803393518516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45947.803393518516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45947.803393518516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45947.803393518516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45947.803393518516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45947.803393518516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45947.803393518516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45947.803393518516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45947.803393518516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45947.803393518516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45947.803393518516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45947.803393518516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45947.803393518516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45947.803393518516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45947.803393518516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45947.803393518516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45947.803393518516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45947.803393518516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45947.803393518516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45947.803393518516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45947.803393518516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45947.803393518516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45947.803393518516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45947.803393518516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45947.803393518516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45947.803393518516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45947.803393518516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45947.803393518516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45947.803393518516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45947.803393518516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45947.803393518516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45947.803393518516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45947.803393518516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45947.803393518516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45947.803393518516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45947.803393518516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45947.803393518516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45947.803393518516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45947.803393518516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45947.803393518516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45947.803393518516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45947.803393518516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45947.803393518516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45947.803393518516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45947.803393518516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45947.803393518516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45947.803393518516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45947.803393518516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45947.803393518516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45947.803393518516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45947.803393518516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45947.803393518516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1"/>
        <v>45947.803393518516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ref="G757:G820" ca="1" si="12">IFERROR(NOW()-F757,"-")</f>
        <v>45947.803393518516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45947.803393518516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45947.803393518516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45947.803393518516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45947.803393518516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45947.803393518516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45947.803393518516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45947.803393518516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45947.803393518516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45947.803393518516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45947.803393518516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45947.803393518516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45947.803393518516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45947.803393518516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45947.803393518516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45947.803393518516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45947.803393518516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45947.803393518516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45947.803393518516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45947.803393518516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45947.803393518516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45947.803393518516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45947.803393518516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45947.803393518516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45947.803393518516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45947.803393518516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45947.803393518516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45947.803393518516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45947.803393518516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45947.803393518516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45947.803393518516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45947.803393518516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45947.803393518516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45947.803393518516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45947.803393518516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45947.803393518516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45947.803393518516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45947.803393518516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45947.803393518516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45947.803393518516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45947.803393518516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45947.803393518516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45947.803393518516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45947.803393518516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45947.803393518516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45947.803393518516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45947.803393518516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45947.803393518516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45947.803393518516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45947.803393518516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45947.803393518516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45947.803393518516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45947.803393518516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45947.803393518516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45947.803393518516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45947.803393518516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45947.803393518516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45947.803393518516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45947.803393518516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45947.803393518516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45947.803393518516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45947.803393518516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45947.803393518516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2"/>
        <v>45947.803393518516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ref="G821:G884" ca="1" si="13">IFERROR(NOW()-F821,"-")</f>
        <v>45947.803393518516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45947.803393518516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45947.803393518516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45947.803393518516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45947.803393518516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45947.803393518516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45947.803393518516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45947.803393518516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45947.803393518516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45947.803393518516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45947.803393518516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45947.803393518516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45947.803393518516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45947.803393518516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45947.803393518516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45947.803393518516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45947.803393518516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45947.803393518516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45947.803393518516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45947.803393518516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45947.803393518516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45947.803393518516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45947.803393518516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45947.803393518516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45947.803393518516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45947.803393518516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45947.803393518516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45947.803393518516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45947.803393518516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45947.803393518516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45947.803393518516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45947.803393518516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45947.803393518516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45947.803393518516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45947.803393518516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45947.803393518516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45947.803393518516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45947.803393518516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45947.803393518516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45947.803393518516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45947.803393518516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45947.803393518516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45947.803393518516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45947.803393518516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45947.803393518516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45947.803393518516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45947.803393518516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45947.803393518516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45947.803393518516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45947.803393518516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45947.803393518516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45947.803393518516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45947.803393518516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45947.803393518516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45947.803393518516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45947.803393518516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45947.803393518516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45947.803393518516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45947.803393518516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45947.803393518516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45947.803393518516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45947.803393518516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45947.803393518516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3"/>
        <v>45947.803393518516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ref="G885:G948" ca="1" si="14">IFERROR(NOW()-F885,"-")</f>
        <v>45947.803393518516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45947.803393518516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45947.803393518516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45947.803393518516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45947.803393518516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45947.803393518516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45947.803393518516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45947.803393518516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45947.803393518516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45947.803393518516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45947.803393518516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45947.803393518516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45947.803393518516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45947.803393518516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45947.803393518516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45947.803393518516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45947.803393518516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45947.803393518516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45947.803393518516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45947.803393518516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45947.803393518516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45947.803393518516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45947.803393518516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45947.803393518516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45947.803393518516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45947.803393518516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45947.803393518516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45947.803393518516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45947.803393518516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45947.803393518516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45947.803393518516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45947.803393518516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45947.803393518516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45947.803393518516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45947.803393518516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45947.803393518516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45947.803393518516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45947.803393518516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45947.803393518516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45947.803393518516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45947.803393518516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45947.803393518516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45947.803393518516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45947.803393518516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45947.803393518516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45947.803393518516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45947.803393518516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45947.803393518516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45947.803393518516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45947.803393518516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45947.803393518516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45947.803393518516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45947.803393518516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45947.803393518516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45947.803393518516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45947.803393518516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45947.803393518516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45947.803393518516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45947.803393518516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45947.803393518516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45947.803393518516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45947.803393518516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45947.803393518516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4"/>
        <v>45947.803393518516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ref="G949:G1012" ca="1" si="15">IFERROR(NOW()-F949,"-")</f>
        <v>45947.803393518516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45947.803393518516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45947.803393518516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45947.803393518516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45947.803393518516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45947.803393518516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45947.803393518516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45947.803393518516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45947.803393518516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45947.803393518516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45947.803393518516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45947.803393518516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45947.803393518516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45947.803393518516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45947.803393518516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45947.803393518516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45947.803393518516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45947.803393518516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45947.803393518516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45947.803393518516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45947.803393518516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45947.803393518516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45947.803393518516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45947.803393518516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45947.803393518516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45947.803393518516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45947.803393518516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45947.803393518516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45947.803393518516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45947.803393518516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45947.803393518516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45947.803393518516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45947.803393518516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45947.803393518516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45947.803393518516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45947.803393518516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45947.803393518516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45947.803393518516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45947.803393518516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45947.803393518516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45947.803393518516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45947.803393518516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45947.803393518516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45947.803393518516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45947.803393518516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45947.803393518516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45947.803393518516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45947.803393518516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45947.803393518516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45947.803393518516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45947.803393518516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45947.803393518516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45947.803393518516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45947.803393518516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45947.803393518516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45947.803393518516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45947.803393518516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45947.803393518516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45947.803393518516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45947.803393518516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45947.803393518516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45947.803393518516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45947.803393518516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5"/>
        <v>45947.803393518516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ref="G1013:G1076" ca="1" si="16">IFERROR(NOW()-F1013,"-")</f>
        <v>45947.803393518516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45947.803393518516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45947.803393518516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45947.803393518516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45947.803393518516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45947.803393518516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45947.803393518516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45947.803393518516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45947.803393518516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45947.803393518516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45947.803393518516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45947.803393518516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45947.803393518516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45947.803393518516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45947.803393518516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45947.803393518516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45947.803393518516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45947.803393518516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45947.803393518516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45947.803393518516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45947.803393518516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45947.803393518516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45947.803393518516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45947.803393518516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45947.803393518516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45947.803393518516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45947.803393518516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45947.803393518516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45947.803393518516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45947.803393518516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45947.803393518516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45947.803393518516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45947.803393518516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45947.803393518516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45947.803393518516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45947.803393518516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45947.803393518516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45947.803393518516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45947.803393518516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45947.803393518516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45947.803393518516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45947.803393518516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45947.803393518516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45947.803393518516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45947.803393518516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45947.803393518516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45947.803393518516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45947.803393518516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45947.803393518516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45947.803393518516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45947.803393518516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45947.803393518516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45947.803393518516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45947.803393518516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45947.803393518516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45947.803393518516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45947.803393518516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45947.803393518516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45947.803393518516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45947.803393518516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45947.803393518516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45947.803393518516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45947.803393518516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6"/>
        <v>45947.803393518516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ref="G1077:G1140" ca="1" si="17">IFERROR(NOW()-F1077,"-")</f>
        <v>45947.803393518516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45947.803393518516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45947.803393518516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45947.803393518516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45947.803393518516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45947.803393518516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45947.803393518516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45947.803393518516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45947.803393518516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45947.803393518516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45947.803393518516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45947.803393518516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45947.803393518516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45947.803393518516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45947.803393518516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45947.803393518516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45947.803393518516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45947.803393518516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45947.803393518516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45947.803393518516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45947.803393518516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45947.803393518516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45947.803393518516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45947.803393518516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45947.803393518516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45947.803393518516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45947.803393518516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45947.803393518516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45947.803393518516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45947.803393518516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45947.803393518516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45947.803393518516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45947.803393518516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45947.803393518516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45947.803393518516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45947.803393518516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45947.803393518516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45947.803393518516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45947.803393518516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45947.803393518516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45947.803393518516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45947.803393518516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45947.803393518516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45947.803393518516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45947.803393518516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45947.803393518516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45947.803393518516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45947.803393518516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45947.803393518516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45947.803393518516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45947.803393518516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45947.803393518516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45947.803393518516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45947.803393518516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45947.803393518516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45947.803393518516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45947.803393518516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45947.803393518516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45947.803393518516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45947.803393518516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45947.803393518516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45947.803393518516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45947.803393518516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7"/>
        <v>45947.803393518516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ref="G1141:G1155" ca="1" si="18">IFERROR(NOW()-F1141,"-")</f>
        <v>45947.803393518516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45947.803393518516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45947.803393518516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45947.803393518516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45947.803393518516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45947.803393518516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45947.803393518516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45947.803393518516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45947.803393518516</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45947.803393518516</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45947.803393518516</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45947.803393518516</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45947.803393518516</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45947.803393518516</v>
      </c>
      <c r="H1154" s="22"/>
      <c r="I1154" s="19" t="str">
        <f>IFERROR(VLOOKUP(D1154,DB!A:F,6,0),"")</f>
        <v/>
      </c>
      <c r="J1154" s="18" t="str">
        <f>IFERROR(VLOOKUP(D1154,DB!A:G,7,0),"")</f>
        <v/>
      </c>
      <c r="K1154" s="47"/>
      <c r="L1154" s="23" t="str">
        <f>IFERROR(VLOOKUP(D1154,DB!A:I,9,0),"")</f>
        <v/>
      </c>
    </row>
    <row r="1155" spans="1:12" ht="15" customHeight="1">
      <c r="A1155" s="19"/>
      <c r="B1155" s="64" t="str">
        <f>IFERROR(VLOOKUP(D1155,DB!A:K,11,0),"")</f>
        <v/>
      </c>
      <c r="C1155" s="18"/>
      <c r="D1155" s="18"/>
      <c r="E1155" s="18"/>
      <c r="F1155" s="20"/>
      <c r="G1155" s="21">
        <f t="shared" ca="1" si="18"/>
        <v>45947.803393518516</v>
      </c>
      <c r="H1155" s="22"/>
      <c r="I1155" s="19" t="str">
        <f>IFERROR(VLOOKUP(D1155,DB!A:F,6,0),"")</f>
        <v/>
      </c>
      <c r="J1155" s="18" t="str">
        <f>IFERROR(VLOOKUP(D1155,DB!A:G,7,0),"")</f>
        <v/>
      </c>
      <c r="K1155" s="47"/>
      <c r="L1155" s="23" t="str">
        <f>IFERROR(VLOOKUP(D1155,DB!A:I,9,0),"")</f>
        <v/>
      </c>
    </row>
  </sheetData>
  <dataValidations count="2">
    <dataValidation allowBlank="1" showInputMessage="1" showErrorMessage="1" sqref="E1" xr:uid="{5914219A-CB83-432D-936A-CC0CB6F3982A}"/>
    <dataValidation type="list" allowBlank="1" showInputMessage="1" showErrorMessage="1" sqref="E2:E115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9"/>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244.32267592591961</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0.30830092592077563</v>
      </c>
      <c r="H3" s="128">
        <v>45947.457812499997</v>
      </c>
      <c r="I3" s="124" t="str">
        <f>IFERROR(VLOOKUP(D3,DB!A:F,6,0),"")</f>
        <v>SCECO</v>
      </c>
      <c r="J3" s="124" t="str">
        <f>IFERROR(VLOOKUP(D3,DB!A:G,7,0),"")</f>
        <v>Dead</v>
      </c>
      <c r="K3" s="130" t="s">
        <v>39059</v>
      </c>
      <c r="L3" s="126" t="str">
        <f>IFERROR(VLOOKUP(D3,DB!A:I,9,0),"")</f>
        <v>Latis</v>
      </c>
    </row>
    <row r="4" spans="1:16" ht="15" customHeight="1">
      <c r="A4" s="124"/>
      <c r="B4" s="124" t="str">
        <f>IFERROR(VLOOKUP(D4,DB!A:K,11,0),"")</f>
        <v/>
      </c>
      <c r="C4" s="125"/>
      <c r="D4" s="96"/>
      <c r="E4" s="101"/>
      <c r="F4" s="128"/>
      <c r="G4" s="129">
        <f ca="1">IFERROR(NOW()-F4,"")</f>
        <v>45947.803393518516</v>
      </c>
      <c r="H4" s="128"/>
      <c r="I4" s="124" t="str">
        <f>IFERROR(VLOOKUP(D4,DB!A:F,6,0),"")</f>
        <v/>
      </c>
      <c r="J4" s="124" t="str">
        <f>IFERROR(VLOOKUP(D4,DB!A:G,7,0),"")</f>
        <v/>
      </c>
      <c r="K4" s="130"/>
      <c r="L4" s="126" t="str">
        <f>IFERROR(VLOOKUP(D4,DB!A:I,9,0),"")</f>
        <v/>
      </c>
    </row>
    <row r="5" spans="1:16" ht="15" customHeight="1">
      <c r="A5" s="124"/>
      <c r="B5" s="124" t="str">
        <f>IFERROR(VLOOKUP(D5,DB!A:K,11,0),"")</f>
        <v/>
      </c>
      <c r="C5" s="125"/>
      <c r="D5" s="126"/>
      <c r="E5" s="101"/>
      <c r="F5" s="128"/>
      <c r="G5" s="129">
        <f ca="1">IFERROR(NOW()-F5,"")</f>
        <v>45947.803393518516</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45947.803393518516</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45947.803393518516</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45947.803393518516</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45947.803393518516</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45947.803393518516</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45947.803393518516</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45947.803393518516</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45947.803393518516</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45947.803393518516</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45947.803393518516</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45947.803393518516</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45947.803393518516</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45947.803393518516</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45947.803393518516</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45947.803393518516</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45947.803393518516</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45947.803393518516</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45947.803393518516</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45947.803393518516</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45947.803393518516</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45947.803393518516</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45947.803393518516</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45947.803393518516</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45947.803393518516</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45947.803393518516</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45947.803393518516</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45947.803393518516</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45947.803393518516</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45947.803393518516</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45947.803393518516</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45947.803393518516</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45947.803393518516</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45947.803393518516</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45947.803393518516</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45947.803393518516</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45947.803393518516</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45947.803393518516</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45947.803393518516</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45947.803393518516</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45947.803393518516</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45947.803393518516</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45947.803393518516</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45947.803393518516</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45947.803393518516</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45947.803393518516</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45947.803393518516</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45947.803393518516</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45947.803393518516</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45947.803393518516</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45947.803393518516</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45947.803393518516</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45947.803393518516</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45947.803393518516</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45947.803393518516</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45947.803393518516</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45947.803393518516</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45947.803393518516</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45947.803393518516</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45947.803393518516</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45947.803393518516</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45947.803393518516</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45947.803393518516</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45947.803393518516</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45947.803393518516</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45947.803393518516</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45947.803393518516</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45947.803393518516</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45947.803393518516</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45947.803393518516</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45947.803393518516</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45947.803393518516</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45947.803393518516</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45947.803393518516</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45947.803393518516</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45947.803393518516</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45947.803393518516</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45947.803393518516</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45947.803393518516</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45947.803393518516</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45947.803393518516</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45947.803393518516</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45947.803393518516</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45947.803393518516</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45947.803393518516</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45947.803393518516</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45947.803393518516</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45947.803393518516</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45947.803393518516</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45947.803393518516</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45947.803393518516</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45947.803393518516</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45947.803393518516</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45947.803393518516</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45947.803393518516</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45947.803393518516</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45947.803393518516</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45947.803393518516</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45947.803393518516</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45947.803393518516</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45947.803393518516</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45947.803393518516</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45947.803393518516</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45947.803393518516</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45947.803393518516</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45947.803393518516</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45947.803393518516</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45947.803393518516</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45947.803393518516</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45947.803393518516</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45947.803393518516</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45947.803393518516</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45947.803393518516</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45947.803393518516</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45947.803393518516</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45947.803393518516</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45947.803393518516</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45947.803393518516</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45947.803393518516</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45947.803393518516</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45947.803393518516</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45947.803393518516</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45947.803393518516</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45947.803393518516</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45947.803393518516</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45947.803393518516</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45947.803393518516</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45947.803393518516</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45947.803393518516</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45947.803393518516</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45947.803393518516</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45947.803393518516</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45947.803393518516</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45947.803393518516</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45947.803393518516</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45947.803393518516</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45947.803393518516</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45947.803393518516</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45947.803393518516</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45947.803393518516</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45947.803393518516</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45947.803393518516</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45947.803393518516</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45947.803393518516</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45947.803393518516</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45947.803393518516</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45947.803393518516</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45947.803393518516</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45947.803393518516</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45947.803393518516</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45947.803393518516</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45947.803393518516</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45947.803393518516</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45947.803393518516</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45947.803393518516</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45947.803393518516</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45947.803393518516</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45947.803393518516</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45947.803393518516</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45947.803393518516</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45947.803393518516</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45947.803393518516</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45947.803393518516</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45947.803393518516</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45947.803393518516</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45947.803393518516</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45947.803393518516</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45947.803393518516</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45947.803393518516</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45947.803393518516</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45947.803393518516</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45947.803393518516</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45947.803393518516</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45947.803393518516</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45947.803393518516</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45947.803393518516</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45947.803393518516</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45947.803393518516</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45947.803393518516</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45947.803393518516</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45947.803393518516</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45947.803393518516</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45947.803393518516</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45947.803393518516</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45947.803393518516</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45947.803393518516</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45947.803393518516</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45947.803393518516</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45947.803393518516</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45947.803393518516</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45947.803393518516</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45947.803393518516</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45947.803393518516</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45947.803393518516</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45947.803393518516</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45947.803393518516</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45947.803393518516</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45947.803393518516</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45947.803393518516</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45947.803393518516</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45947.803393518516</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45947.803393518516</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45947.803393518516</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45947.803393518516</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45947.803393518516</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45947.803393518516</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45947.803393518516</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45947.803393518516</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45947.803393518516</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45947.803393518516</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45947.803393518516</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45947.803393518516</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45947.803393518516</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45947.803393518516</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45947.803393518516</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45947.803393518516</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45947.803393518516</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45947.803393518516</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45947.803393518516</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45947.803393518516</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45947.803393518516</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45947.803393518516</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45947.803393518516</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45947.803393518516</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45947.803393518516</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45947.803393518516</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45947.803393518516</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45947.803393518516</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45947.803393518516</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45947.803393518516</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45947.803393518516</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45947.803393518516</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45947.803393518516</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45947.803393518516</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45947.803393518516</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45947.803393518516</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45947.803393518516</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45947.803393518516</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45947.803393518516</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45947.803393518516</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45947.803393518516</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45947.803393518516</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45947.803393518516</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45947.803393518516</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45947.803393518516</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45947.803393518516</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45947.803393518516</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45947.803393518516</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45947.803393518516</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45947.803393518516</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45947.803393518516</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45947.803393518516</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45947.803393518516</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45947.803393518516</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45947.803393518516</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45947.803393518516</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45947.803393518516</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45947.803393518516</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45947.803393518516</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45947.803393518516</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45947.803393518516</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45947.803393518516</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45947.803393518516</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45947.803393518516</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45947.803393518516</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45947.803393518516</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45947.803393518516</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45947.803393518516</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45947.803393518516</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45947.803393518516</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45947.803393518516</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45947.803393518516</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45947.803393518516</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45947.803393518516</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45947.803393518516</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45947.803393518516</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45947.803393518516</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45947.803393518516</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45947.803393518516</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45947.803393518516</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45947.803393518516</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45947.803393518516</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45947.803393518516</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45947.803393518516</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45947.803393518516</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45947.803393518516</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45947.803393518516</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45947.803393518516</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45947.803393518516</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45947.803393518516</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45947.803393518516</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45947.803393518516</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45947.803393518516</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45947.803393518516</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45947.803393518516</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45947.803393518516</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45947.803393518516</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45947.803393518516</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45947.803393518516</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45947.803393518516</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45947.803393518516</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45947.803393518516</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45947.803393518516</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45947.803393518516</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45947.803393518516</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45947.803393518516</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45947.803393518516</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45947.803393518516</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45947.803393518516</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45947.803393518516</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45947.803393518516</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45947.803393518516</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45947.803393518516</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45947.803393518516</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45947.803393518516</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45947.803393518516</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45947.803393518516</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45947.803393518516</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45947.803393518516</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45947.803393518516</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45947.803393518516</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45947.803393518516</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45947.803393518516</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45947.803393518516</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45947.803393518516</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45947.803393518516</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45947.803393518516</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45947.803393518516</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45947.803393518516</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45947.803393518516</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45947.803393518516</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45947.803393518516</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45947.803393518516</v>
      </c>
      <c r="H337" s="128"/>
      <c r="I337" s="124" t="str">
        <f>IFERROR(VLOOKUP(D337,DB!A:F,6,0),"")</f>
        <v/>
      </c>
      <c r="J337" s="124" t="str">
        <f>IFERROR(VLOOKUP(D337,DB!A:G,7,0),"")</f>
        <v/>
      </c>
      <c r="K337" s="130"/>
      <c r="L337" s="126" t="str">
        <f>IFERROR(VLOOKUP(D337,DB!A:I,9,0),"")</f>
        <v/>
      </c>
    </row>
    <row r="338" spans="1:12" ht="15" customHeight="1">
      <c r="A338" s="124"/>
      <c r="B338" s="124" t="str">
        <f>IFERROR(VLOOKUP(D338,DB!A:K,11,0),"")</f>
        <v/>
      </c>
      <c r="C338" s="125"/>
      <c r="D338" s="126"/>
      <c r="E338" s="127"/>
      <c r="F338" s="128"/>
      <c r="G338" s="129">
        <f ca="1">IFERROR(NOW()-F338,"")</f>
        <v>45947.803393518516</v>
      </c>
      <c r="H338" s="128"/>
      <c r="I338" s="124" t="str">
        <f>IFERROR(VLOOKUP(D338,DB!A:F,6,0),"")</f>
        <v/>
      </c>
      <c r="J338" s="124" t="str">
        <f>IFERROR(VLOOKUP(D338,DB!A:G,7,0),"")</f>
        <v/>
      </c>
      <c r="K338" s="130"/>
      <c r="L338" s="126" t="str">
        <f>IFERROR(VLOOKUP(D338,DB!A:I,9,0),"")</f>
        <v/>
      </c>
    </row>
    <row r="339" spans="1:12" ht="15" customHeight="1">
      <c r="A339" s="131"/>
      <c r="B339" s="131" t="str">
        <f>IFERROR(VLOOKUP(D339,DB!A:K,11,0),"")</f>
        <v/>
      </c>
      <c r="C339" s="132"/>
      <c r="D339" s="133"/>
      <c r="E339" s="134"/>
      <c r="F339" s="135"/>
      <c r="G339" s="136">
        <f ca="1">IFERROR(NOW()-F339,"")</f>
        <v>45947.803393518516</v>
      </c>
      <c r="H339" s="135"/>
      <c r="I339" s="131" t="str">
        <f>IFERROR(VLOOKUP(D339,DB!A:F,6,0),"")</f>
        <v/>
      </c>
      <c r="J339" s="131" t="str">
        <f>IFERROR(VLOOKUP(D339,DB!A:G,7,0),"")</f>
        <v/>
      </c>
      <c r="K339" s="137"/>
      <c r="L339" s="133" t="str">
        <f>IFERROR(VLOOKUP(D339,DB!A:I,9,0),"")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3"/>
  <sheetViews>
    <sheetView workbookViewId="0">
      <selection activeCell="D23" sqref="D23"/>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10" style="42" customWidth="1"/>
    <col min="8" max="8" width="16.3984375" style="41" customWidth="1"/>
    <col min="9" max="9" width="10.296875" style="40" customWidth="1"/>
    <col min="10" max="10" width="11.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39060</v>
      </c>
      <c r="B2" s="37" t="str">
        <f>IFERROR(VLOOKUP(D2,DB!A:K,11,0),"")</f>
        <v>R5</v>
      </c>
      <c r="C2" s="37">
        <v>3</v>
      </c>
      <c r="D2" s="123" t="s">
        <v>36000</v>
      </c>
      <c r="E2" s="37" t="s">
        <v>38964</v>
      </c>
      <c r="F2" s="38">
        <v>45891.832060185188</v>
      </c>
      <c r="G2" s="154">
        <f ca="1">IFERROR(NOW()-F2,"")</f>
        <v>55.971333333327493</v>
      </c>
      <c r="H2" s="38">
        <v>45891.790393518517</v>
      </c>
      <c r="I2" s="37" t="str">
        <f>IFERROR(VLOOKUP(D2,DB!A:F,6,0),"")</f>
        <v>Generator-SG</v>
      </c>
      <c r="J2" s="37" t="str">
        <f>IFERROR(VLOOKUP(D2,DB!A:G,7,0),"")</f>
        <v>Vandalized</v>
      </c>
      <c r="K2" s="37" t="s">
        <v>39061</v>
      </c>
      <c r="L2" s="37" t="str">
        <f>IFERROR(VLOOKUP(D2,DB!A:I,9,0),"")</f>
        <v>Latis</v>
      </c>
      <c r="M2" s="122"/>
    </row>
    <row r="3" spans="1:13" ht="30.75">
      <c r="A3" s="37" t="s">
        <v>39062</v>
      </c>
      <c r="B3" s="37" t="str">
        <f>IFERROR(VLOOKUP(D3,DB!A:K,11,0),"")</f>
        <v>R5</v>
      </c>
      <c r="C3" s="37">
        <v>1</v>
      </c>
      <c r="D3" s="37" t="s">
        <v>31295</v>
      </c>
      <c r="E3" s="37" t="s">
        <v>39045</v>
      </c>
      <c r="F3" s="38">
        <v>45926.188877314817</v>
      </c>
      <c r="G3" s="154">
        <f t="shared" ref="G3" ca="1" si="0">IFERROR(NOW()-F3,"")</f>
        <v>21.614516203699168</v>
      </c>
      <c r="H3" s="38">
        <v>45926.158159722225</v>
      </c>
      <c r="I3" s="37" t="str">
        <f>IFERROR(VLOOKUP(D3,DB!A:F,6,0),"")</f>
        <v>SCECO</v>
      </c>
      <c r="J3" s="37" t="str">
        <f>IFERROR(VLOOKUP(D3,DB!A:G,7,0),"")</f>
        <v>Good</v>
      </c>
      <c r="K3" s="37" t="s">
        <v>39063</v>
      </c>
      <c r="L3" s="37" t="str">
        <f>IFERROR(VLOOKUP(D3,DB!A:I,9,0),"")</f>
        <v>Latis</v>
      </c>
      <c r="M3" s="122"/>
    </row>
    <row r="4" spans="1:13" ht="30.75">
      <c r="A4" s="37" t="s">
        <v>39064</v>
      </c>
      <c r="B4" s="37" t="str">
        <f>IFERROR(VLOOKUP(D4,DB!A:K,11,0),"")</f>
        <v>R5</v>
      </c>
      <c r="C4" s="37">
        <v>2</v>
      </c>
      <c r="D4" s="37" t="s">
        <v>31159</v>
      </c>
      <c r="E4" s="37" t="s">
        <v>38964</v>
      </c>
      <c r="F4" s="38">
        <v>45944.771574074075</v>
      </c>
      <c r="G4" s="39">
        <f t="shared" ref="G4" ca="1" si="1">IFERROR(NOW()-F4,"")</f>
        <v>3.0318194444407709</v>
      </c>
      <c r="H4" s="38">
        <v>45944.676192129627</v>
      </c>
      <c r="I4" s="37" t="str">
        <f>IFERROR(VLOOKUP(D4,DB!A:F,6,0),"")</f>
        <v>SCECO</v>
      </c>
      <c r="J4" s="37" t="str">
        <f>IFERROR(VLOOKUP(D4,DB!A:G,7,0),"")</f>
        <v>Dead</v>
      </c>
      <c r="K4" s="37" t="s">
        <v>39065</v>
      </c>
      <c r="L4" s="37" t="str">
        <f>IFERROR(VLOOKUP(D4,DB!A:I,9,0),"")</f>
        <v>Latis</v>
      </c>
    </row>
    <row r="5" spans="1:13" ht="30.75">
      <c r="A5" s="37" t="s">
        <v>39066</v>
      </c>
      <c r="B5" s="37" t="str">
        <f>IFERROR(VLOOKUP(D5,DB!A:K,11,0),"")</f>
        <v>R5</v>
      </c>
      <c r="C5" s="37">
        <v>1</v>
      </c>
      <c r="D5" s="123" t="s">
        <v>34747</v>
      </c>
      <c r="E5" s="37" t="s">
        <v>39045</v>
      </c>
      <c r="F5" s="38">
        <v>45947.497812499998</v>
      </c>
      <c r="G5" s="39">
        <f t="shared" ref="G5:G13" ca="1" si="2">IFERROR(NOW()-F5,"")</f>
        <v>0.30558101851784158</v>
      </c>
      <c r="H5" s="38">
        <v>45947.491562499999</v>
      </c>
      <c r="I5" s="37" t="str">
        <f>IFERROR(VLOOKUP(D5,DB!A:F,6,0),"")</f>
        <v>SCECO</v>
      </c>
      <c r="J5" s="37" t="str">
        <f>IFERROR(VLOOKUP(D5,DB!A:G,7,0),"")</f>
        <v>Dead</v>
      </c>
      <c r="K5" s="37" t="s">
        <v>39067</v>
      </c>
      <c r="L5" s="37" t="str">
        <f>IFERROR(VLOOKUP(D5,DB!A:I,9,0),"")</f>
        <v>Latis</v>
      </c>
    </row>
    <row r="6" spans="1:13" ht="15">
      <c r="A6" s="37"/>
      <c r="B6" s="37" t="str">
        <f>IFERROR(VLOOKUP(D6,DB!A:K,11,0),"")</f>
        <v/>
      </c>
      <c r="C6" s="37"/>
      <c r="D6" s="123"/>
      <c r="E6" s="37"/>
      <c r="F6" s="38"/>
      <c r="G6" s="39">
        <f t="shared" ca="1" si="2"/>
        <v>45947.803393518516</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45947.803393518516</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45947.803393518516</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45947.803393518516</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45947.803393518516</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45947.803393518516</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45947.803393518516</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45947.803393518516</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45947.803393518516</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45947.803393518516</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45947.803393518516</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45947.803393518516</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45947.803393518516</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45947.803393518516</v>
      </c>
      <c r="H19" s="168"/>
      <c r="I19" s="167" t="str">
        <f>IFERROR(VLOOKUP(D19,DB!A:F,6,0),"")</f>
        <v/>
      </c>
      <c r="J19" s="167" t="str">
        <f>IFERROR(VLOOKUP(D19,DB!A:G,7,0),"")</f>
        <v/>
      </c>
      <c r="K19" s="167"/>
      <c r="L19" s="167" t="str">
        <f>IFERROR(VLOOKUP(D19,DB!A:I,9,0),"")</f>
        <v/>
      </c>
    </row>
    <row r="20" spans="1:12" ht="15">
      <c r="A20" s="167"/>
      <c r="B20" s="167" t="str">
        <f>IFERROR(VLOOKUP(D20,DB!A:K,11,0),"")</f>
        <v/>
      </c>
      <c r="C20" s="167"/>
      <c r="D20" s="170"/>
      <c r="E20" s="167"/>
      <c r="F20" s="168"/>
      <c r="G20" s="169">
        <f ca="1">IFERROR(NOW()-F20,"")</f>
        <v>45947.803393518516</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45947.803393518516</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45947.803393518516</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45947.803393518516</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45947.803393518516</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45947.803393518516</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45947.803393518516</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45947.803393518516</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45947.803393518516</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45947.803393518516</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45947.803393518516</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45947.803393518516</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45947.803393518516</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45947.803393518516</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45947.803393518516</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45947.803393518516</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45947.803393518516</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45947.803393518516</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45947.803393518516</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45947.803393518516</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45947.803393518516</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45947.803393518516</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45947.803393518516</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45947.803393518516</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45947.803393518516</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45947.803393518516</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45947.803393518516</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45947.803393518516</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45947.803393518516</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45947.803393518516</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45947.803393518516</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45947.803393518516</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45947.803393518516</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45947.803393518516</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45947.803393518516</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45947.803393518516</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45947.803393518516</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45947.803393518516</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45947.803393518516</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45947.803393518516</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45947.803393518516</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45947.803393518516</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45947.803393518516</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45947.803393518516</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45947.803393518516</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45947.803393518516</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45947.803393518516</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45947.803393518516</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45947.803393518516</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45947.803393518516</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45947.803393518516</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45947.803393518516</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45947.803393518516</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45947.803393518516</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45947.803393518516</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45947.803393518516</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45947.803393518516</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45947.803393518516</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45947.803393518516</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45947.803393518516</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45947.803393518516</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45947.803393518516</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45947.803393518516</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45947.803393518516</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45947.803393518516</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45947.803393518516</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45947.803393518516</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45947.803393518516</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45947.803393518516</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45947.803393518516</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45947.803393518516</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45947.803393518516</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45947.803393518516</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45947.803393518516</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45947.803393518516</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45947.803393518516</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45947.803393518516</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45947.803393518516</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45947.803393518516</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45947.803393518516</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45947.803393518516</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45947.803393518516</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45947.803393518516</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45947.803393518516</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45947.803393518516</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45947.803393518516</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45947.803393518516</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45947.803393518516</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45947.803393518516</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45947.803393518516</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45947.803393518516</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45947.803393518516</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45947.803393518516</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45947.803393518516</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45947.803393518516</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45947.803393518516</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45947.803393518516</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45947.803393518516</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45947.803393518516</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45947.803393518516</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45947.803393518516</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45947.803393518516</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45947.803393518516</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45947.803393518516</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45947.803393518516</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45947.803393518516</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45947.803393518516</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45947.803393518516</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45947.803393518516</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45947.803393518516</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45947.803393518516</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45947.803393518516</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45947.803393518516</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45947.803393518516</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45947.803393518516</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45947.803393518516</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45947.803393518516</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45947.803393518516</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45947.803393518516</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45947.803393518516</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45947.803393518516</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45947.803393518516</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45947.803393518516</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45947.803393518516</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45947.803393518516</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45947.803393518516</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45947.803393518516</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45947.803393518516</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45947.803393518516</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45947.803393518516</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45947.803393518516</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45947.803393518516</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45947.803393518516</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45947.803393518516</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45947.803393518516</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45947.803393518516</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45947.803393518516</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45947.803393518516</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45947.803393518516</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45947.803393518516</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45947.803393518516</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45947.803393518516</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45947.803393518516</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45947.803393518516</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45947.803393518516</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45947.803393518516</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45947.803393518516</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45947.803393518516</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45947.803393518516</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45947.803393518516</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45947.803393518516</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45947.803393518516</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45947.803393518516</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45947.803393518516</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45947.803393518516</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45947.803393518516</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45947.803393518516</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45947.803393518516</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45947.803393518516</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45947.803393518516</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45947.803393518516</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45947.803393518516</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45947.803393518516</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45947.803393518516</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45947.803393518516</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45947.803393518516</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45947.803393518516</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45947.803393518516</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45947.803393518516</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45947.803393518516</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45947.803393518516</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45947.803393518516</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45947.803393518516</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45947.803393518516</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45947.803393518516</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45947.803393518516</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45947.803393518516</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45947.803393518516</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45947.803393518516</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45947.803393518516</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45947.803393518516</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45947.803393518516</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45947.803393518516</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45947.803393518516</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45947.803393518516</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45947.803393518516</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45947.803393518516</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45947.803393518516</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45947.803393518516</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45947.803393518516</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45947.803393518516</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45947.803393518516</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45947.803393518516</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45947.803393518516</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45947.803393518516</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45947.803393518516</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45947.803393518516</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45947.803393518516</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45947.803393518516</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45947.803393518516</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45947.803393518516</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45947.803393518516</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45947.803393518516</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45947.803393518516</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45947.803393518516</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45947.803393518516</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45947.803393518516</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45947.803393518516</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45947.803393518516</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45947.803393518516</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45947.803393518516</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45947.803393518516</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45947.803393518516</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45947.803393518516</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45947.803393518516</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45947.803393518516</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45947.803393518516</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45947.803393518516</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45947.803393518516</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45947.803393518516</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45947.803393518516</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45947.803393518516</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45947.803393518516</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45947.803393518516</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45947.803393518516</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45947.803393518516</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45947.803393518516</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45947.803393518516</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45947.803393518516</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45947.803393518516</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45947.803393518516</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45947.803393518516</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45947.803393518516</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45947.803393518516</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45947.803393518516</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45947.803393518516</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45947.803393518516</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45947.803393518516</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45947.803393518516</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45947.803393518516</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45947.803393518516</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45947.803393518516</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45947.803393518516</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45947.803393518516</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45947.803393518516</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45947.803393518516</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45947.803393518516</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45947.803393518516</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45947.803393518516</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45947.803393518516</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45947.803393518516</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45947.803393518516</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45947.803393518516</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45947.803393518516</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45947.803393518516</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45947.803393518516</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45947.803393518516</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45947.803393518516</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45947.803393518516</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45947.803393518516</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45947.803393518516</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45947.803393518516</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45947.803393518516</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45947.803393518516</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45947.803393518516</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45947.803393518516</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45947.803393518516</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45947.803393518516</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45947.803393518516</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45947.803393518516</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45947.803393518516</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45947.803393518516</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45947.803393518516</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45947.803393518516</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45947.803393518516</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45947.803393518516</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45947.803393518516</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45947.803393518516</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45947.803393518516</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45947.803393518516</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45947.803393518516</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45947.803393518516</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45947.803393518516</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45947.803393518516</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45947.803393518516</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45947.803393518516</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45947.803393518516</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45947.803393518516</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45947.803393518516</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45947.803393518516</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45947.803393518516</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45947.803393518516</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45947.803393518516</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45947.803393518516</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45947.803393518516</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45947.803393518516</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45947.803393518516</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45947.803393518516</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45947.803393518516</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45947.803393518516</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45947.803393518516</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45947.803393518516</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45947.803393518516</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45947.803393518516</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45947.803393518516</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45947.803393518516</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45947.803393518516</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45947.803393518516</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45947.803393518516</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45947.803393518516</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45947.803393518516</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45947.803393518516</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45947.803393518516</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45947.803393518516</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45947.803393518516</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45947.803393518516</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45947.803393518516</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45947.803393518516</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45947.803393518516</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45947.803393518516</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45947.803393518516</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45947.803393518516</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45947.803393518516</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45947.803393518516</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45947.803393518516</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45947.803393518516</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45947.803393518516</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45947.803393518516</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45947.803393518516</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45947.803393518516</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45947.803393518516</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45947.803393518516</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45947.803393518516</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45947.803393518516</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45947.803393518516</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45947.803393518516</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45947.803393518516</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45947.803393518516</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45947.803393518516</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45947.803393518516</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45947.803393518516</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45947.803393518516</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45947.803393518516</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45947.803393518516</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45947.803393518516</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45947.803393518516</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45947.803393518516</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45947.803393518516</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45947.803393518516</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45947.803393518516</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45947.803393518516</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45947.803393518516</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45947.803393518516</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45947.803393518516</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45947.803393518516</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45947.803393518516</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45947.803393518516</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45947.803393518516</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45947.803393518516</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45947.803393518516</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45947.803393518516</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45947.803393518516</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45947.803393518516</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45947.803393518516</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45947.803393518516</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45947.803393518516</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45947.803393518516</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45947.803393518516</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45947.803393518516</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45947.803393518516</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45947.803393518516</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45947.803393518516</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45947.803393518516</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45947.803393518516</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45947.803393518516</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45947.803393518516</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45947.803393518516</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45947.803393518516</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45947.803393518516</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45947.803393518516</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45947.803393518516</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45947.803393518516</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45947.803393518516</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45947.803393518516</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45947.803393518516</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45947.803393518516</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45947.803393518516</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45947.803393518516</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45947.803393518516</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45947.803393518516</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45947.803393518516</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45947.803393518516</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45947.803393518516</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45947.803393518516</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45947.803393518516</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45947.803393518516</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45947.803393518516</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45947.803393518516</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45947.803393518516</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45947.803393518516</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45947.803393518516</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45947.803393518516</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45947.803393518516</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45947.803393518516</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45947.803393518516</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45947.803393518516</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45947.803393518516</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45947.803393518516</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45947.803393518516</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45947.803393518516</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45947.803393518516</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45947.803393518516</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45947.803393518516</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45947.803393518516</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45947.803393518516</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45947.803393518516</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45947.803393518516</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45947.803393518516</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45947.803393518516</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45947.803393518516</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45947.803393518516</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45947.803393518516</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45947.803393518516</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45947.803393518516</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45947.803393518516</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45947.803393518516</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45947.803393518516</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45947.803393518516</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45947.803393518516</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45947.803393518516</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45947.803393518516</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45947.803393518516</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45947.803393518516</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45947.803393518516</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45947.803393518516</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45947.803393518516</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45947.803393518516</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45947.803393518516</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45947.803393518516</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45947.803393518516</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45947.803393518516</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45947.803393518516</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45947.803393518516</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45947.803393518516</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45947.803393518516</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45947.803393518516</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45947.803393518516</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45947.803393518516</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45947.803393518516</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45947.803393518516</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45947.803393518516</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45947.803393518516</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45947.803393518516</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45947.803393518516</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45947.803393518516</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45947.803393518516</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45947.803393518516</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45947.803393518516</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45947.803393518516</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45947.803393518516</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45947.803393518516</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45947.803393518516</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45947.803393518516</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45947.803393518516</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45947.803393518516</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45947.803393518516</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45947.803393518516</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45947.803393518516</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45947.803393518516</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45947.803393518516</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45947.803393518516</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45947.803393518516</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45947.803393518516</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45947.803393518516</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45947.803393518516</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45947.803393518516</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45947.803393518516</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45947.803393518516</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45947.803393518516</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45947.803393518516</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45947.803393518516</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45947.803393518516</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45947.803393518516</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45947.803393518516</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45947.803393518516</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45947.803393518516</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45947.803393518516</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45947.803393518516</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45947.803393518516</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45947.803393518516</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45947.803393518516</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45947.803393518516</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45947.803393518516</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45947.803393518516</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45947.803393518516</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45947.803393518516</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45947.803393518516</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45947.803393518516</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45947.803393518516</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45947.803393518516</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45947.803393518516</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45947.803393518516</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45947.803393518516</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45947.803393518516</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45947.803393518516</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45947.803393518516</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45947.803393518516</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45947.803393518516</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45947.803393518516</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45947.803393518516</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45947.803393518516</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45947.803393518516</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45947.803393518516</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45947.803393518516</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45947.803393518516</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45947.803393518516</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45947.803393518516</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45947.803393518516</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45947.803393518516</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45947.803393518516</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45947.803393518516</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45947.803393518516</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45947.803393518516</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45947.803393518516</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45947.803393518516</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45947.803393518516</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45947.803393518516</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45947.803393518516</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45947.803393518516</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45947.803393518516</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45947.803393518516</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45947.803393518516</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45947.803393518516</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45947.803393518516</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45947.803393518516</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45947.803393518516</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45947.803393518516</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45947.803393518516</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45947.803393518516</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45947.803393518516</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45947.803393518516</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45947.803393518516</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45947.803393518516</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45947.803393518516</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45947.803393518516</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45947.803393518516</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45947.803393518516</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45947.803393518516</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45947.803393518516</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45947.803393518516</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45947.803393518516</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45947.803393518516</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45947.803393518516</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45947.803393518516</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1"/>
  <sheetViews>
    <sheetView workbookViewId="0">
      <selection activeCell="D5" sqref="D5"/>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39068</v>
      </c>
      <c r="B2" s="146" t="s">
        <v>5398</v>
      </c>
      <c r="C2" s="145">
        <v>1</v>
      </c>
      <c r="D2" s="146" t="s">
        <v>34463</v>
      </c>
      <c r="E2" s="145" t="s">
        <v>39069</v>
      </c>
      <c r="F2" s="147">
        <v>45926.772847222222</v>
      </c>
      <c r="G2" s="148">
        <f ca="1">IFERROR(NOW()-F2,"-")</f>
        <v>21.030546296293323</v>
      </c>
      <c r="H2" s="149">
        <v>45927.449074074102</v>
      </c>
      <c r="I2" s="146" t="str">
        <f>IFERROR(VLOOKUP(D2,DB!A:F,6,0),"")</f>
        <v>SCECO</v>
      </c>
      <c r="J2" s="146" t="str">
        <f>IFERROR(VLOOKUP(D2,DB!A:G,7,0),"")</f>
        <v>Weak</v>
      </c>
      <c r="K2" s="145" t="s">
        <v>39070</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39071</v>
      </c>
      <c r="B3" s="146" t="str">
        <f>IFERROR(VLOOKUP(D3,DB!A:K,11,0),"")</f>
        <v>R6</v>
      </c>
      <c r="C3" s="145">
        <v>1</v>
      </c>
      <c r="D3" s="146" t="s">
        <v>34282</v>
      </c>
      <c r="E3" s="145" t="s">
        <v>38964</v>
      </c>
      <c r="F3" s="149">
        <v>45939.529062499998</v>
      </c>
      <c r="G3" s="148">
        <f ca="1">IFERROR(NOW()-F3,"-")</f>
        <v>8.2743310185178416</v>
      </c>
      <c r="H3" s="149">
        <v>45927.987534722219</v>
      </c>
      <c r="I3" s="146" t="str">
        <f>IFERROR(VLOOKUP(D3,DB!A:F,6,0),"")</f>
        <v>SCECO</v>
      </c>
      <c r="J3" s="146" t="str">
        <f>IFERROR(VLOOKUP(D3,DB!A:G,7,0),"")</f>
        <v>Vandalized</v>
      </c>
      <c r="K3" s="145" t="s">
        <v>39072</v>
      </c>
      <c r="L3" s="146" t="str">
        <f>IFERROR(VLOOKUP(D3,DB!A:I,9,0),"")</f>
        <v>Latis</v>
      </c>
    </row>
    <row r="4" spans="1:16383" ht="31.5" customHeight="1">
      <c r="A4" s="107" t="s">
        <v>39073</v>
      </c>
      <c r="B4" s="106" t="str">
        <f>IFERROR(VLOOKUP(D4,DB!A:K,11,0),"")</f>
        <v>R6</v>
      </c>
      <c r="C4" s="108">
        <v>1</v>
      </c>
      <c r="D4" s="106" t="s">
        <v>37769</v>
      </c>
      <c r="E4" s="109" t="s">
        <v>38964</v>
      </c>
      <c r="F4" s="110">
        <v>45947.537465277775</v>
      </c>
      <c r="G4" s="78">
        <f ca="1">IFERROR(NOW()-F4,"-")</f>
        <v>0.26592824074032251</v>
      </c>
      <c r="H4" s="110">
        <v>45947.579456018517</v>
      </c>
      <c r="I4" s="106" t="str">
        <f>IFERROR(VLOOKUP(D4,DB!A:F,6,0),"")</f>
        <v>Generator-SG</v>
      </c>
      <c r="J4" s="105" t="str">
        <f>IFERROR(VLOOKUP(D4,DB!A:G,7,0),"")</f>
        <v>Weak</v>
      </c>
      <c r="K4" s="111" t="s">
        <v>39074</v>
      </c>
      <c r="L4" s="112" t="str">
        <f>IFERROR(VLOOKUP(D4,DB!A:I,9,0),"")</f>
        <v>Latis</v>
      </c>
    </row>
    <row r="5" spans="1:16383" ht="31.5" customHeight="1">
      <c r="A5" s="107"/>
      <c r="B5" s="106" t="str">
        <f>IFERROR(VLOOKUP(D5,DB!A:K,11,0),"")</f>
        <v/>
      </c>
      <c r="C5" s="108"/>
      <c r="D5" s="106"/>
      <c r="E5" s="109"/>
      <c r="F5" s="110"/>
      <c r="G5" s="78">
        <f ca="1">IFERROR(NOW()-F5,"-")</f>
        <v>45947.803393518516</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45947.803393518516</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45947.803393518516</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45947.803393518516</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45947.803393518516</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45947.803393518516</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45947.803393518516</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45947.803393518516</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45947.803393518516</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45947.803393518516</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45947.803393518516</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45947.803393518516</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45947.803393518516</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45947.803393518516</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45947.803393518516</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45947.803393518516</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45947.803393518516</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45947.803393518516</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45947.803393518516</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45947.803393518516</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45947.803393518516</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45947.803393518516</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45947.803393518516</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45947.803393518516</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45947.803393518516</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45947.803393518516</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45947.803393518516</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45947.803393518516</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45947.803393518516</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45947.803393518516</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45947.803393518516</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45947.803393518516</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45947.803393518516</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45947.803393518516</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45947.803393518516</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45947.803393518516</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45947.803393518516</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45947.803393518516</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45947.803393518516</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45947.803393518516</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45947.803393518516</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45947.803393518516</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45947.803393518516</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45947.803393518516</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45947.803393518516</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45947.803393518516</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45947.803393518516</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45947.803393518516</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45947.803393518516</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45947.803393518516</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45947.803393518516</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45947.803393518516</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45947.803393518516</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45947.803393518516</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45947.803393518516</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45947.803393518516</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45947.803393518516</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45947.803393518516</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45947.803393518516</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45947.803393518516</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45947.803393518516</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45947.803393518516</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45947.803393518516</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45947.803393518516</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45947.803393518516</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45947.803393518516</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45947.803393518516</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45947.803393518516</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45947.803393518516</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45947.803393518516</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45947.803393518516</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45947.803393518516</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45947.803393518516</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45947.803393518516</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45947.803393518516</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45947.803393518516</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45947.803393518516</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45947.803393518516</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45947.803393518516</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45947.803393518516</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45947.803393518516</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45947.803393518516</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45947.803393518516</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45947.803393518516</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45947.803393518516</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45947.803393518516</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45947.803393518516</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45947.803393518516</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45947.803393518516</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45947.803393518516</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45947.803393518516</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45947.803393518516</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45947.803393518516</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45947.803393518516</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45947.803393518516</v>
      </c>
      <c r="H99" s="110"/>
      <c r="I99" s="106" t="str">
        <f>IFERROR(VLOOKUP(D99,DB!A:F,6,0),"")</f>
        <v/>
      </c>
      <c r="J99" s="105" t="str">
        <f>IFERROR(VLOOKUP(D99,DB!A:G,7,0),"")</f>
        <v/>
      </c>
      <c r="K99" s="111"/>
      <c r="L99" s="112" t="str">
        <f>IFERROR(VLOOKUP(D99,DB!A:I,9,0),"")</f>
        <v/>
      </c>
    </row>
    <row r="100" spans="1:12" ht="31.5" customHeight="1">
      <c r="A100" s="107"/>
      <c r="B100" s="106" t="str">
        <f>IFERROR(VLOOKUP(D100,DB!A:K,11,0),"")</f>
        <v/>
      </c>
      <c r="C100" s="108"/>
      <c r="D100" s="106"/>
      <c r="E100" s="109"/>
      <c r="F100" s="110"/>
      <c r="G100" s="78">
        <f ca="1">IFERROR(NOW()-F100,"-")</f>
        <v>45947.803393518516</v>
      </c>
      <c r="H100" s="110"/>
      <c r="I100" s="106" t="str">
        <f>IFERROR(VLOOKUP(D100,DB!A:F,6,0),"")</f>
        <v/>
      </c>
      <c r="J100" s="105" t="str">
        <f>IFERROR(VLOOKUP(D100,DB!A:G,7,0),"")</f>
        <v/>
      </c>
      <c r="K100" s="111"/>
      <c r="L100" s="112" t="str">
        <f>IFERROR(VLOOKUP(D100,DB!A:I,9,0),"")</f>
        <v/>
      </c>
    </row>
    <row r="101" spans="1:12" ht="31.5" customHeight="1">
      <c r="A101" s="107"/>
      <c r="B101" s="106" t="str">
        <f>IFERROR(VLOOKUP(D101,DB!A:K,11,0),"")</f>
        <v/>
      </c>
      <c r="C101" s="108"/>
      <c r="D101" s="106"/>
      <c r="E101" s="109"/>
      <c r="F101" s="110"/>
      <c r="G101" s="78">
        <f ca="1">IFERROR(NOW()-F101,"-")</f>
        <v>45947.803393518516</v>
      </c>
      <c r="H101" s="110"/>
      <c r="I101" s="106" t="str">
        <f>IFERROR(VLOOKUP(D101,DB!A:F,6,0),"")</f>
        <v/>
      </c>
      <c r="J101" s="105" t="str">
        <f>IFERROR(VLOOKUP(D101,DB!A:G,7,0),"")</f>
        <v/>
      </c>
      <c r="K101" s="111"/>
      <c r="L101" s="112" t="str">
        <f>IFERROR(VLOOKUP(D101,DB!A:I,9,0),"")</f>
        <v/>
      </c>
    </row>
  </sheetData>
  <dataValidations count="2">
    <dataValidation allowBlank="1" showInputMessage="1" showErrorMessage="1" sqref="E1" xr:uid="{380493DB-286A-4683-AF55-C78F04945A49}"/>
    <dataValidation type="list" allowBlank="1" showInputMessage="1" showErrorMessage="1" sqref="E3:E10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2025-10-17T16:17:51Z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